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esktop\"/>
    </mc:Choice>
  </mc:AlternateContent>
  <bookViews>
    <workbookView xWindow="405" yWindow="150" windowWidth="13410" windowHeight="2460" tabRatio="838" firstSheet="1" activeTab="4"/>
  </bookViews>
  <sheets>
    <sheet name="Титульный лист" sheetId="5" r:id="rId1"/>
    <sheet name="исследование показателей" sheetId="1" r:id="rId2"/>
    <sheet name="анализ и результаты анкетирован" sheetId="2" r:id="rId3"/>
    <sheet name="сводный результат" sheetId="3" r:id="rId4"/>
    <sheet name="предложения" sheetId="4" r:id="rId5"/>
  </sheets>
  <calcPr calcId="152511"/>
</workbook>
</file>

<file path=xl/calcChain.xml><?xml version="1.0" encoding="utf-8"?>
<calcChain xmlns="http://schemas.openxmlformats.org/spreadsheetml/2006/main">
  <c r="H80" i="1" l="1"/>
  <c r="H99" i="1"/>
  <c r="N27" i="2"/>
  <c r="N28" i="2"/>
  <c r="G23" i="3"/>
  <c r="G25" i="3" s="1"/>
  <c r="I25" i="3" s="1"/>
  <c r="G22" i="3"/>
  <c r="D356" i="1"/>
  <c r="G356" i="1" s="1"/>
  <c r="D323" i="1"/>
  <c r="G323" i="1" s="1"/>
  <c r="D282" i="1"/>
  <c r="G282" i="1" s="1"/>
  <c r="G49" i="3"/>
  <c r="G50" i="3" s="1"/>
  <c r="I50" i="3" s="1"/>
  <c r="G46" i="3"/>
  <c r="G45" i="3"/>
  <c r="G44" i="3"/>
  <c r="G43" i="3"/>
  <c r="G42" i="3"/>
  <c r="G38" i="3"/>
  <c r="G37" i="3"/>
  <c r="G36" i="3"/>
  <c r="G35" i="3"/>
  <c r="G34" i="3"/>
  <c r="G31" i="3"/>
  <c r="G30" i="3"/>
  <c r="G29" i="3"/>
  <c r="G32" i="3" s="1"/>
  <c r="I32" i="3" s="1"/>
  <c r="G27" i="3"/>
  <c r="N15" i="2"/>
  <c r="G24" i="3"/>
  <c r="G19" i="3"/>
  <c r="G18" i="3"/>
  <c r="G17" i="3"/>
  <c r="G20" i="3" s="1"/>
  <c r="I20" i="3" s="1"/>
  <c r="G16" i="3"/>
  <c r="N11" i="2"/>
  <c r="G11" i="3"/>
  <c r="G10" i="3"/>
  <c r="G8" i="3"/>
  <c r="G7" i="3"/>
  <c r="G6" i="3"/>
  <c r="N7" i="2"/>
  <c r="G12" i="3" s="1"/>
  <c r="G13" i="3" s="1"/>
  <c r="I13" i="3" s="1"/>
  <c r="G104" i="1"/>
  <c r="H55" i="1"/>
  <c r="G59" i="1"/>
  <c r="G9" i="3"/>
  <c r="G15" i="3"/>
  <c r="G28" i="3"/>
  <c r="N31" i="2"/>
  <c r="N33" i="2" s="1"/>
  <c r="G47" i="3"/>
  <c r="I47" i="3" s="1"/>
  <c r="G39" i="3"/>
  <c r="I39" i="3" s="1"/>
  <c r="I52" i="3" l="1"/>
</calcChain>
</file>

<file path=xl/sharedStrings.xml><?xml version="1.0" encoding="utf-8"?>
<sst xmlns="http://schemas.openxmlformats.org/spreadsheetml/2006/main" count="898" uniqueCount="468">
  <si>
    <t>Федеральное государственное бюджетное образовательное учреждение высшего профессионального образования "Калужский государствкнный университет
 им К.Э. Циолковского"</t>
  </si>
  <si>
    <t>эксперт</t>
  </si>
  <si>
    <t>(ф.и.о. эксперта)</t>
  </si>
  <si>
    <t>2015 год</t>
  </si>
  <si>
    <t xml:space="preserve"> Сводный результат</t>
  </si>
  <si>
    <t>Наименование показателя</t>
  </si>
  <si>
    <t>№ показателя</t>
  </si>
  <si>
    <t>Исследование показателей</t>
  </si>
  <si>
    <t>1.1.1.</t>
  </si>
  <si>
    <t xml:space="preserve"> Открытость и прозрачность государственных и муниципальных учреждений - показатель рейтинга на официальном сайте для размещения информации о государственных и муниципальных учреждениях (www.bus.gov.ru) в сети "Интернет"</t>
  </si>
  <si>
    <t xml:space="preserve">1.1.2. </t>
  </si>
  <si>
    <t>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"Интернет", порядку размещения информации на официальном сайте поставщика социальных услуг в сети "Интернет", утверждаемому уполномоченным федеральным органом исполнительной власти согласно части 3 статьи 13 Федерального закона от 28 декабря 2013 г. 
N 442-ФЗ "Об основах социального обслуживания граждан в Российской Федерации"</t>
  </si>
  <si>
    <t>наименование информации</t>
  </si>
  <si>
    <t>Количество баллов</t>
  </si>
  <si>
    <t xml:space="preserve">свидетельство о гос. регистрации ЕГРЮЛ
 в формате  pdf.
</t>
  </si>
  <si>
    <t>в произвольном виде</t>
  </si>
  <si>
    <t>Положения о структурных подразделениях, утвержденные приказом руководителя</t>
  </si>
  <si>
    <t>Приказ о создании попечительского совета, состав попечительского совета, решения попечительского совета</t>
  </si>
  <si>
    <t>Может быть представлено в виде произвольного текста и фотоматериалов</t>
  </si>
  <si>
    <t xml:space="preserve">закон Калужской области от 26.12.2014 N 670-ОЗ
«О перечне социальных услуг, предоставляемых поставщиками социальных услуг в Калужской области»,
закон Калужской области от 27.02.2015 N 691-ОЗ
«О регулировании отдельных правоотношений в сфере предоставления социальных услуг в Калужской области»,
Постановление Правительства Калужской области от 18.12.2014 N 762
«Об утверждении размера платы за предоставление социальных услуг и порядка ее взимания»,
приказ министерства по делам семьи, демографической и социальной политике Калужской области от 26.12.2014 №1601 «Об утверждении порядка предоставления социальных услуг поставщиками социальных услуг Калужской области»,
форма договора о предоставлении социальных услуг, утвержденная приказом Минтруда России от 10.11.2014 N 874н
«О примерной форме договора о предоставлении социальных услуг, а также о форме индивидуальной программы предоставления социальных услуг»
(в формате  pdf.)
</t>
  </si>
  <si>
    <t>НПА об утверждении тарифов на социальные услуги</t>
  </si>
  <si>
    <t>Государственное задание и ежеквартальные отчеты о его исполнении в формате  pdf.</t>
  </si>
  <si>
    <t>Ежемесячные отчеты о движении и наличии свободных мест</t>
  </si>
  <si>
    <t>в формате  pdf.</t>
  </si>
  <si>
    <t xml:space="preserve">Предписания контролирующих органов в формате pdf.
Отчеты об исполнении предписаний в произвольной форме.
</t>
  </si>
  <si>
    <t>В произвольной форме</t>
  </si>
  <si>
    <t xml:space="preserve">1. О дате государственной регистрации, с указанием числа, месяца и года регистрации. </t>
  </si>
  <si>
    <t>2. Об учредителе (учредителях) поставщика социальных услуг - организации социального обслуживания с указанием наименования, места его (их) нахождения, контактных телефонов и адресов электронной почты.</t>
  </si>
  <si>
    <t xml:space="preserve">3. О месте нахождения поставщика социальных услуг, его филиалах (при их наличии) с указанием адреса и схемы проезда. </t>
  </si>
  <si>
    <t>4. О режиме, графике работы с указанием дней и часов приема, перерыва на обед.</t>
  </si>
  <si>
    <t>5. О контактных телефонах с указанием кода населенного пункта, в котором расположен поставщик социальных услуг, и об адресах электронной почты.</t>
  </si>
  <si>
    <t>6. О руководителе, его заместителях, руководителях филиалов (при их наличии у поставщика социальных услуг) с указанием контактных телефонов и адресов электронной почты.</t>
  </si>
  <si>
    <t>7. О структуре и об органах управления организации социального обслуживания с указанием наименований структурных подразделений (органов управления), фамилий, имен, отчеств и должностей руководителей структурных подразделений, места нахождения структурных подразделений, адресов официальных сайтов структурных подразделений (при наличии), адресов электронной почты структурных подразделений (при наличии).</t>
  </si>
  <si>
    <t>8. О положениях о структурных подразделениях организации социального обслуживания (при их наличии).</t>
  </si>
  <si>
    <t>9. О персональном составе работников организации социального обслуживания с указанием с их согласия уровня образования, квалификации и опыта работы.</t>
  </si>
  <si>
    <t>10. О попечительском совете организации социального обслуживания.</t>
  </si>
  <si>
    <t>11. О материально-техническом обеспечении предоставления социальных услуг (о наличии оборудованных помещений для предоставления социальных услуг по видам социальных услуг и формам социального обслуживания, в том числе библиотек, объектов спорта, наличии средств обучения и воспитания, об условиях питания и обеспечения охраны здоровья получателей социальных услуг, доступе к информационным системам в сфере социального обслуживания и сети "Интернет").</t>
  </si>
  <si>
    <t>12. О перечне предоставляемых социальных услуг по видам социальных услуг и формам социального обслуживания.</t>
  </si>
  <si>
    <t>13. О порядке и об условиях предоставления социальных услуг по видам социальных услуг и формам социального обслуживания; о порядке и условиях предоставления социальных услуг бесплатно и за плату; размере платы за предоставление социальных услуг, а также о возможности получения социальных услуг бесплатно. С приложением образцов договоров о предоставлении социальных услуг бесплатно и за плату.</t>
  </si>
  <si>
    <t>14. О тарифах на социальные услуги по видам социальных услуг и формам социального обслуживания;</t>
  </si>
  <si>
    <t>15. О численности получателей социальных услуг по формам социального обслуживания и видам социальных услуг за счет бюджетных ассигнований бюджетов субъектов Российской Федерации,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лиц.</t>
  </si>
  <si>
    <t>16. О количестве свободных мест для приема получателей социальных услуг по формам социального обслуживания.</t>
  </si>
  <si>
    <t>17. Об объеме предоставляемых социальных услуг за счет бюджетных ассигнований бюджетов субъектов Российской Федерации и объеме предоставляемых социальных услуг за счет средств физических и (или) юридических лиц</t>
  </si>
  <si>
    <t>18. Устав</t>
  </si>
  <si>
    <t xml:space="preserve">19. Годовой бухгалтерский отчет о поступлении финансовых средств и об их расходовании по итогам финансового года
Лицензии на осуществление деятельности, подлежащей лицензированию в соответствии с законодательством Российской Федерации (медицинская деятельность, образовательная деятельность)
</t>
  </si>
  <si>
    <t>20. Лицензии на осуществление деятельности, подлежащей лицензированию в соответствии с законодательством Российской Федерации (медицинская деятельность, образовательная деятельность)</t>
  </si>
  <si>
    <t>21. Смета (для казенных учреждений), план финансово-хозяйственной деятельности (для бюджетных учреждений).</t>
  </si>
  <si>
    <t xml:space="preserve">22. Правила внутреннего распорядка для получателей социальных услуг. </t>
  </si>
  <si>
    <t>23. Правила внутреннего трудового распорядка.</t>
  </si>
  <si>
    <t>24. Коллективный договор.</t>
  </si>
  <si>
    <t>25. Предписания органов, осуществляющих государственный контроль, и отчеты об исполнении таких предписаний.</t>
  </si>
  <si>
    <t xml:space="preserve">26. О результатах независимой оценки качества оказания услуг </t>
  </si>
  <si>
    <t>Не учитывать в оценке</t>
  </si>
  <si>
    <t>Итого баллов</t>
  </si>
  <si>
    <t>27. События, новости, фоторепортажи, обращения</t>
  </si>
  <si>
    <t>Наличие на сайте имеется/
отсутствует</t>
  </si>
  <si>
    <t>Неполная информация или ее отсутствие</t>
  </si>
  <si>
    <t>1 балл</t>
  </si>
  <si>
    <t>0 баллов</t>
  </si>
  <si>
    <t>Наличие информации</t>
  </si>
  <si>
    <t>х 100%</t>
  </si>
  <si>
    <t>равно</t>
  </si>
  <si>
    <t>%</t>
  </si>
  <si>
    <t>Объем информации размещенной на сайте составил:</t>
  </si>
  <si>
    <t xml:space="preserve">            расчет:</t>
  </si>
  <si>
    <t xml:space="preserve">Замечания и предложения независимого эксперта 
по улучшению ведения данного сайта </t>
  </si>
  <si>
    <t>(Выразить свое мнение о доступности информации, размещенной на сайте, удобстве ее поиска, структуре меню сайта и полноте имеющихся сведений)</t>
  </si>
  <si>
    <t>1.1.3.</t>
  </si>
  <si>
    <t>Наличие информации о деятельности организации социального обслуживания 
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</si>
  <si>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сведения об  информации представлены в таблице</t>
  </si>
  <si>
    <r>
      <t xml:space="preserve">Социологическое исследование 
по оценке качества предоставления услуг в </t>
    </r>
    <r>
      <rPr>
        <b/>
        <sz val="15"/>
        <color indexed="62"/>
        <rFont val="Times New Roman"/>
        <family val="1"/>
        <charset val="204"/>
      </rPr>
      <t>Государственном бюджетном учреждении Калужской области
 "Калужскй дом-интернат для престарелых и инвалидов"</t>
    </r>
  </si>
  <si>
    <t>Долкументы</t>
  </si>
  <si>
    <t>Информация для посетителей:</t>
  </si>
  <si>
    <t xml:space="preserve"> Информация  для получателей социальных услуг:</t>
  </si>
  <si>
    <t>в произвольной форме</t>
  </si>
  <si>
    <t>копия</t>
  </si>
  <si>
    <t>образец</t>
  </si>
  <si>
    <t>копия приказа</t>
  </si>
  <si>
    <t>ИТОГО баллов</t>
  </si>
  <si>
    <t>1. О дате создания, учредителе, месте нахождения, режиме, графике работы, контактных телефонах и адресах электронной почты</t>
  </si>
  <si>
    <t>2. О структуре и об органах управления</t>
  </si>
  <si>
    <t>3. О формах социального обслуживания и предоставляемых видах социальных услуг</t>
  </si>
  <si>
    <t>4. О руководителе и его заместителе</t>
  </si>
  <si>
    <t>5. О материально-техническом обеспечении предоставления социальных услуг (в том числе о наличии оборудованных помещений для предоставления социальных услуг по видам социальных услуг, в том числе библиотек, объектов спорта, средств обучения и воспитания, об условиях питания и охраны здоровья получателей социальных услуг, о доступе к информационным системам и информационно-телекоммуникационным сетям, об электронных ресурсах, к которым обеспечивается доступ получателей социальных услуг).</t>
  </si>
  <si>
    <t>6. Устав</t>
  </si>
  <si>
    <t>7. Лицензии, имеющиеся у поставщиков социальных услуг (с приложениями)</t>
  </si>
  <si>
    <t>8. Правила внутреннего распорядка для получателей социальных услуг</t>
  </si>
  <si>
    <t xml:space="preserve">9. Правил внутреннего трудового распорядка </t>
  </si>
  <si>
    <t>не учитывать в оценке</t>
  </si>
  <si>
    <t>1.2.</t>
  </si>
  <si>
    <t>Наличие альтернативной версии официального сайта организации социального обслуживания в сети "Интернет" для инвалидов по зрению</t>
  </si>
  <si>
    <t xml:space="preserve">10. Коллективный договор </t>
  </si>
  <si>
    <t>11. Постановление Правительства Калужской области от 18.12.2014 № 762 «Об утверждении размера платы за предоставление социальных услуг и порядка ее взимания»</t>
  </si>
  <si>
    <t>12. Копия документа об утверждении тарифов на социальные услуги</t>
  </si>
  <si>
    <t>13. Образец договора о предоставлении социальных услуг</t>
  </si>
  <si>
    <t xml:space="preserve">14. Сведения о транспортном сообщении </t>
  </si>
  <si>
    <t>15. Перечень и объем продуктов, разрешенных к передаче</t>
  </si>
  <si>
    <t>На официальном сайте данного учреждения, версия для слабовидящих людей</t>
  </si>
  <si>
    <t>отсутствует/имеется</t>
  </si>
  <si>
    <t>Результат оценки данного показателя составляет</t>
  </si>
  <si>
    <t>(кол-во баллов)</t>
  </si>
  <si>
    <t>1.3.</t>
  </si>
  <si>
    <t>Наличие дистанционных способов взаимодействия организации и получателей социальных услуг (получение информации, запись на прием и др.)</t>
  </si>
  <si>
    <t>1.3.1.</t>
  </si>
  <si>
    <t>Данный вид связи для осуществления взаимодействия в проверяемом учреждении</t>
  </si>
  <si>
    <t>1.4.1.</t>
  </si>
  <si>
    <t>1.3.2.</t>
  </si>
  <si>
    <t>1.4.</t>
  </si>
  <si>
    <t>Результативность обращений при использовании дистанционных способов взаимодействия с получателями социальных услуг для получения необходимой информации:</t>
  </si>
  <si>
    <t>Доля результативных звонков по телефону в организацию социального обслуживания для получения необходимой информации от числа контрольных звонков</t>
  </si>
  <si>
    <t>указать кол-во звонков</t>
  </si>
  <si>
    <t>Что соответствует</t>
  </si>
  <si>
    <t xml:space="preserve">Количество произведенных звонков, до момента соединения </t>
  </si>
  <si>
    <t>Качество предоставленной информации и компетентность сотруднка, оценивается</t>
  </si>
  <si>
    <t>Информация о проделанной работе отражена в таблице</t>
  </si>
  <si>
    <t>Дата  совершения дозвона</t>
  </si>
  <si>
    <t>Номер телефона по которому осуществлялся опрос</t>
  </si>
  <si>
    <t>Время первого звонка</t>
  </si>
  <si>
    <t>Количество звонков  и время ожидания  между звонками</t>
  </si>
  <si>
    <t>Наличие просьб позвонить позже либо по другому телефону</t>
  </si>
  <si>
    <t>Оценка полноты и обоснованности ответа</t>
  </si>
  <si>
    <t>Впечатление независимого эксперта от общения с сотрудником учреждения (эмоциональный контакт, соблюдение этикета)</t>
  </si>
  <si>
    <t>Должность ответившего сотрудника</t>
  </si>
  <si>
    <t>Оценка показателя</t>
  </si>
  <si>
    <t>1.4.2.</t>
  </si>
  <si>
    <t xml:space="preserve">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"Интернет" для получения необходимой информации от числа контрольных обращений. </t>
  </si>
  <si>
    <t>Дата  обращения</t>
  </si>
  <si>
    <t>Что использовалось для осуществления запроса</t>
  </si>
  <si>
    <t>Время ожидания ответа</t>
  </si>
  <si>
    <t>Должность  сотрудника давшего разъяснения</t>
  </si>
  <si>
    <t>Впечатления, замечания и предложения независимого эксперта 
после бесебы с сотрудником учреждения</t>
  </si>
  <si>
    <t>В течеии которого времени был получен ответ</t>
  </si>
  <si>
    <t>указать кол-во дней</t>
  </si>
  <si>
    <t>Полнота полученных разъяснений, соответствует</t>
  </si>
  <si>
    <t>1.5.</t>
  </si>
  <si>
    <t>Наличие возможности направления заявления (жалобы), предложений и отзывов о качестве предоставления социальных услуг:</t>
  </si>
  <si>
    <t>1.5.1.</t>
  </si>
  <si>
    <t>Лично в организацию социального обслуживания</t>
  </si>
  <si>
    <t>1.5.2.</t>
  </si>
  <si>
    <t>В электронной форме на официальном сайте организации социального обслуживания в сети "Интернет"</t>
  </si>
  <si>
    <t>1.6.</t>
  </si>
  <si>
    <t xml:space="preserve"> Наличие информации о порядке подачи жалобы по вопросам качества оказания социальных услуг:</t>
  </si>
  <si>
    <t>1.6.1.</t>
  </si>
  <si>
    <t>В общедоступных местах на информационных стендах в организации социального обслуживания</t>
  </si>
  <si>
    <t>Результат оценки данного показателя составил</t>
  </si>
  <si>
    <t xml:space="preserve">Впечатления, замечания и предложения независимого эксперта 
по улучшению ведения данного сайта </t>
  </si>
  <si>
    <t xml:space="preserve">Замечания и предложения независимого эксперта 
</t>
  </si>
  <si>
    <t>1.6.2.</t>
  </si>
  <si>
    <t>На официальном сайте организации социального обслуживания в сети Интернет</t>
  </si>
  <si>
    <t xml:space="preserve">1.7. </t>
  </si>
  <si>
    <t>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</si>
  <si>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Результаты анкетирования</t>
  </si>
  <si>
    <t>Общее кол-во опрошенных</t>
  </si>
  <si>
    <t>Количество опрошенных давших положительную оценку</t>
  </si>
  <si>
    <t>№ показ.</t>
  </si>
  <si>
    <t>I.  ПОКАЗАТЕЛИ, ХАРАКТЕРИЗУЮЩИЕ ОТКРЫТОСТЬ И ДОСТУПНОСТЬ  ИНФОРМАЦИИ ОБ  ОРГАНИЗАЦИИ СОЦИАЛЬНОГО ОБСЛУЖИВАНИЯ</t>
  </si>
  <si>
    <t>ИТОГО по разделу</t>
  </si>
  <si>
    <t>1.1.</t>
  </si>
  <si>
    <t>1.1. Полнота и актуальность информации об организации социального обслуживания, размещаемой на общедоступных информационных ресурсах (на информационных  стендах в помещении организации, на официальных сайтах организации   социального обслуживания, органов исполнительной власти в информационно - телекоммуникационной сети "Интернет).</t>
  </si>
  <si>
    <t>Полученная оценка (баллы)</t>
  </si>
  <si>
    <t>Результативность обращений при использовании дистанционных способов взаимодействия с получателями социальных услуг для получения необходимой информации</t>
  </si>
  <si>
    <t>Наличие возможности направления заявления (жалобы), предложений и отзывов о качестве предоставления социальных услуг</t>
  </si>
  <si>
    <t xml:space="preserve"> Наличие информации о порядке подачи жалобы по вопросам качества оказания социальных услуг</t>
  </si>
  <si>
    <t>1.7.</t>
  </si>
  <si>
    <t xml:space="preserve">II.  ПОКАЗАТЕЛИ, ХАРАКТЕРИЗУЮЩИЕ КОМФОРТНОСТЬ УСЛОВИЙ ПРЕДСТАВЛЕНИЯ СОЦИАЛЬНЫХ УСЛУГ И ДОСТУПНОСТЬ ИХ ПОЛУЧЕНИЯ </t>
  </si>
  <si>
    <t>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</t>
  </si>
  <si>
    <t>2.1.</t>
  </si>
  <si>
    <t>2.1.1.</t>
  </si>
  <si>
    <t>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</si>
  <si>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Наименование элементов объекта с учетом требований доступности</t>
  </si>
  <si>
    <t>Категория МГН, для которых установлен норматив</t>
  </si>
  <si>
    <t>Норматив доступности, установленный для МГН, в единицах измерения</t>
  </si>
  <si>
    <t>Фактическая величина, наличие</t>
  </si>
  <si>
    <t>Примечание</t>
  </si>
  <si>
    <t xml:space="preserve">                             Вход на территорию:</t>
  </si>
  <si>
    <t>ширина прохода, калитки, проёма в ограждении</t>
  </si>
  <si>
    <t>Колясочники, опорники, слепые</t>
  </si>
  <si>
    <t>не менее 0,9 м</t>
  </si>
  <si>
    <t>знак доступности учреждения</t>
  </si>
  <si>
    <t>наличие</t>
  </si>
  <si>
    <t xml:space="preserve">                             Путь к главному (специализированному) входу в здание</t>
  </si>
  <si>
    <t>Колясочники, опорники</t>
  </si>
  <si>
    <t>не менее 1,8 м</t>
  </si>
  <si>
    <t>Колясочники, опорники, глухие</t>
  </si>
  <si>
    <t>Слепые</t>
  </si>
  <si>
    <t>Колясочники</t>
  </si>
  <si>
    <t>не более 0,8 м</t>
  </si>
  <si>
    <t>0,7 м</t>
  </si>
  <si>
    <t>Опорники</t>
  </si>
  <si>
    <t>0,9 м</t>
  </si>
  <si>
    <t>ширина полосы движения:</t>
  </si>
  <si>
    <t>указатели направления движения</t>
  </si>
  <si>
    <t>декоративное ограждение, выполняющее направляющую функцию</t>
  </si>
  <si>
    <r>
      <t>Пандус:</t>
    </r>
    <r>
      <rPr>
        <sz val="10"/>
        <color indexed="8"/>
        <rFont val="Times New Roman"/>
        <family val="1"/>
        <charset val="204"/>
      </rPr>
      <t xml:space="preserve"> высота одного подъема</t>
    </r>
  </si>
  <si>
    <t xml:space="preserve">уклон </t>
  </si>
  <si>
    <t>Поручни с двух сторон:</t>
  </si>
  <si>
    <t xml:space="preserve">на высоте </t>
  </si>
  <si>
    <t>опорники</t>
  </si>
  <si>
    <t xml:space="preserve">Колясочники, </t>
  </si>
  <si>
    <t xml:space="preserve">ИТОГО </t>
  </si>
  <si>
    <t>соответствует/несоответствует</t>
  </si>
  <si>
    <t>не соответствует/ отсутствует - 0 баллов</t>
  </si>
  <si>
    <t xml:space="preserve">  соответствует - 1 балл</t>
  </si>
  <si>
    <t>(отразить замечания)</t>
  </si>
  <si>
    <t>2.1.2.</t>
  </si>
  <si>
    <t>Оборудование входных зон на объектах оценки для маломобильных групп населения</t>
  </si>
  <si>
    <t>Крыльцо или входная площадка</t>
  </si>
  <si>
    <t>нескользкое покрытие</t>
  </si>
  <si>
    <t>навес</t>
  </si>
  <si>
    <t>Лестница наружная</t>
  </si>
  <si>
    <t>Опорники, слепые, глухие</t>
  </si>
  <si>
    <t xml:space="preserve">рельефная (тактильная) полоса </t>
  </si>
  <si>
    <t>не менее чем за 0,8 м</t>
  </si>
  <si>
    <t>контрастная окраска первой и последней ступеней</t>
  </si>
  <si>
    <t>Тамбур</t>
  </si>
  <si>
    <t>Габариты тамбура: глубина х ширина</t>
  </si>
  <si>
    <t>не менее 1,8 х 2,2 м</t>
  </si>
  <si>
    <t xml:space="preserve">ширина проема наружной двери </t>
  </si>
  <si>
    <t xml:space="preserve">ширина проема внутренней двери </t>
  </si>
  <si>
    <t xml:space="preserve">высота порога наружного, внутреннего </t>
  </si>
  <si>
    <t>0,025м</t>
  </si>
  <si>
    <t>Входная группа</t>
  </si>
  <si>
    <t>Габариты площадки 
(ширина *глубина)</t>
  </si>
  <si>
    <t>колясочники</t>
  </si>
  <si>
    <t>не менее 1,8*1,8</t>
  </si>
  <si>
    <t>поручни (ограждения) пр ивысоте площадки более 45 см.</t>
  </si>
  <si>
    <t xml:space="preserve">Двери распашные (Р), 
автоматические раздвижные (А): 
</t>
  </si>
  <si>
    <t>ИТОГО</t>
  </si>
  <si>
    <t>2.1.3.</t>
  </si>
  <si>
    <t>Наличие специально оборудованного санитарно-гигиенического помещения</t>
  </si>
  <si>
    <t xml:space="preserve"> Санитарно – бытовые помещения</t>
  </si>
  <si>
    <t>не менее 1,3 х 0,85 м</t>
  </si>
  <si>
    <t>не более 0,8м</t>
  </si>
  <si>
    <t xml:space="preserve">зона у раковины для кресла – коляски (минимальные глубина и ширина) </t>
  </si>
  <si>
    <t>высота раковины</t>
  </si>
  <si>
    <t>опорный поручень</t>
  </si>
  <si>
    <t>не менее 1 ед.</t>
  </si>
  <si>
    <t>не менее 1,65 х 1,8 м</t>
  </si>
  <si>
    <t>не менее 0,8 х 1,2 м</t>
  </si>
  <si>
    <t>количество кабин</t>
  </si>
  <si>
    <t>ширина дверного проёма</t>
  </si>
  <si>
    <t>габариты (ширина х глубина)</t>
  </si>
  <si>
    <t xml:space="preserve">опорные поручни </t>
  </si>
  <si>
    <t>зона для кресла – коляски рядом с унитазом (ширина х глубина)</t>
  </si>
  <si>
    <t>крючки для костылей на высоте 1,2 м с выступом 0,01</t>
  </si>
  <si>
    <t xml:space="preserve"> Наличие в помещениях организации социального обслуживания видео-, аудио-информаторов для лиц с нарушением функций слуха и зрения</t>
  </si>
  <si>
    <t>2.2.</t>
  </si>
  <si>
    <t>2.3.</t>
  </si>
  <si>
    <t>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</si>
  <si>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Приемно-карантинное отделение</t>
    </r>
  </si>
  <si>
    <r>
      <t>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Изолятор</t>
    </r>
  </si>
  <si>
    <r>
      <t>3.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Процедурный кабинет</t>
    </r>
  </si>
  <si>
    <r>
      <t>4.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Физиотерапевтический кабинет</t>
    </r>
  </si>
  <si>
    <r>
      <t>5.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Медицинский кабинет</t>
    </r>
  </si>
  <si>
    <r>
      <t>6.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Библиотека</t>
    </r>
  </si>
  <si>
    <r>
      <t>7.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Актовый зал</t>
    </r>
  </si>
  <si>
    <r>
      <t>9.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Комната психологической разгрузки</t>
    </r>
  </si>
  <si>
    <t>10. Лечебно-трудовые мастерские</t>
  </si>
  <si>
    <r>
      <t>8.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Помещение для проведения занятий 
      лечебной физкультурой</t>
    </r>
  </si>
  <si>
    <t>Наименование отделения</t>
  </si>
  <si>
    <t>2.4.</t>
  </si>
  <si>
    <t>Укомплектованность организации социального обслуживания специалистами, осуществляющими предоставление социальных услуг</t>
  </si>
  <si>
    <t>Наименование критерия для оценки</t>
  </si>
  <si>
    <t>Врачи, средний медицинский персонал, младший медицинский персонал</t>
  </si>
  <si>
    <t>Работники пищеблоков, прачечных, водители, рабочие по обслуживанию зданий (сантехники, электрики, плотники и т.д.), грузчики, дворники</t>
  </si>
  <si>
    <t>Педагоги, психологи, воспитатели, учителя, специалисты по социальной работе, культорганизаторы, библиотекари, инструкторы трудового обучения, мастера производственного обучения</t>
  </si>
  <si>
    <t xml:space="preserve"> 1. Медицинская служба</t>
  </si>
  <si>
    <t>2. Обслуживающий персонал</t>
  </si>
  <si>
    <t xml:space="preserve">3. Социально-педагогическая и социально-психологическая службы </t>
  </si>
  <si>
    <t xml:space="preserve">Оценка произведена, как сумма баллов, полученная по всем категориям сотрудников  </t>
  </si>
  <si>
    <t>2.5.</t>
  </si>
  <si>
    <t xml:space="preserve">2.5. </t>
  </si>
  <si>
    <t>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</t>
  </si>
  <si>
    <t>Итого по разделу II</t>
  </si>
  <si>
    <t>Итого по разделу I</t>
  </si>
  <si>
    <t>IV. ПОКАЗАТЕЛИ ХАРАКТЕРИЗУЮЩИЕ ДОБРОЖЕЛАТЕЛЬНОСТЬ ВЕЖЛИВОСТЬ, КОМПЕТЕНТНОСТЬ РАБОТНИКОВ ОРГАНИЗАЦИЙ СОЦИАЛЬНОГО ОБСЛУЖИВАНИЯ</t>
  </si>
  <si>
    <t>4.1.</t>
  </si>
  <si>
    <t>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</si>
  <si>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4.2.</t>
  </si>
  <si>
    <t xml:space="preserve">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</si>
  <si>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4.3.</t>
  </si>
  <si>
    <t>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пять лет, от общего числа работников</t>
  </si>
  <si>
    <t>Итого по разделу IV</t>
  </si>
  <si>
    <t>V. ПОКАЗАТЕЛИ,  ХАРАКТЕРИЗУЮЩИЕ УДОВЛЕТВОРЕННОСТЬ КАЧЕСТВОМ ОКАЗАНИЯ УСЛУГ</t>
  </si>
  <si>
    <t xml:space="preserve">5.1. </t>
  </si>
  <si>
    <t>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</si>
  <si>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5.1.</t>
  </si>
  <si>
    <t>5.2.</t>
  </si>
  <si>
    <t xml:space="preserve"> Доля получателей социальных услуг, удовлетворенных условиями предоставления социальных услуг, от числа опрошенных, в том числе удовлетворенных:</t>
  </si>
  <si>
    <t>Доля получателей социальных услуг, удовлетворенных условиями предоставления социальных услуг, от числа опрошенных, в том числе удовлетворенных:</t>
  </si>
  <si>
    <t>5.3.</t>
  </si>
  <si>
    <t>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</t>
  </si>
  <si>
    <t>5.4.</t>
  </si>
  <si>
    <t xml:space="preserve">5.2.1;    5.2.2.;   5.2.6.
Санитарно-техническим состоянием жилой комнаты, имеющейся мебелью, условиями для хранения личных вещей.           
</t>
  </si>
  <si>
    <t>5.2.4. Мягким инвентарем, одеждой, обувью, постельными принадлежностями.</t>
  </si>
  <si>
    <t xml:space="preserve">5.2.3.  Качеством питания. </t>
  </si>
  <si>
    <t>5.2.5.  Услугами парикмахера.</t>
  </si>
  <si>
    <t xml:space="preserve">5.2.7;  5.2.8   Состоянием и оборудованием санитарно-гигиенических помещений (ванная и туалетная комната)    </t>
  </si>
  <si>
    <t xml:space="preserve">5.2.9. Разъяснительной работой, проводимой в учреждении, о порядке и условиях оплаты социальных услуг     </t>
  </si>
  <si>
    <t xml:space="preserve">5.2.11.  Графиком посещений родственниками и иными лицами </t>
  </si>
  <si>
    <t xml:space="preserve">5.2.13.  Оперативностью решения вопросов </t>
  </si>
  <si>
    <t>Итого по п. 5.2.</t>
  </si>
  <si>
    <t>Проверка записей в книге отзывов и предложений, в гостевой книге на сайте учреждения, а также зарегистрированных жалоб, полученных через накопитель</t>
  </si>
  <si>
    <t>5.5.</t>
  </si>
  <si>
    <t>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</si>
  <si>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Результат (%)</t>
  </si>
  <si>
    <t xml:space="preserve">Замечания и предложения независимого эксперта </t>
  </si>
  <si>
    <t>ВСЕГО   ПО    ОСНОВНЫМ   ПОКАЗАТЕЛЯМ</t>
  </si>
  <si>
    <t>Укомплектованность штата  (%)
(среднее с начала года)</t>
  </si>
  <si>
    <t>не соответствует / отсутствует - 0 баллов</t>
  </si>
  <si>
    <t>(подпись)</t>
  </si>
  <si>
    <t>6.1.</t>
  </si>
  <si>
    <t>Наличие функционирующего попечительского совета в организации социального обслуживания.</t>
  </si>
  <si>
    <t xml:space="preserve">приказ руководителя о создании попечительского совета </t>
  </si>
  <si>
    <t>балл</t>
  </si>
  <si>
    <t xml:space="preserve">состав попечительского совета </t>
  </si>
  <si>
    <t xml:space="preserve">протоколы заседаний попечительского совета </t>
  </si>
  <si>
    <t xml:space="preserve">информации о мероприятиях¸ проводимых с участием попечительского совета </t>
  </si>
  <si>
    <t xml:space="preserve">ежегодный отчет о деятельности попечительского совета за 2014 год </t>
  </si>
  <si>
    <t>сведения о размещении информации</t>
  </si>
  <si>
    <t xml:space="preserve">Перечень информации на сайте организации социального обслуживания </t>
  </si>
  <si>
    <t>6.2.</t>
  </si>
  <si>
    <t>Количество мероприятий, проведенных с участием волонтеров,  некоммерческих и коммерческих организаций на безвозмездной основе.</t>
  </si>
  <si>
    <t>6.3.</t>
  </si>
  <si>
    <t>Объем помощи, полученной от благотворителей и спонсоров в 2015 году.</t>
  </si>
  <si>
    <t>6.4.</t>
  </si>
  <si>
    <t>Размещение информации о деятельности учреждения в средствах массовой информации (периодические издания, радио, телевидение).</t>
  </si>
  <si>
    <t>Наличие в организации социального обслуживания профсоюзной организации и коллективного договора.</t>
  </si>
  <si>
    <t>6.5.</t>
  </si>
  <si>
    <t>VII. ПОКАЗАТЕЛИ, ХАРАКТЕРИЗУЮЩИЕ ОБЕСПЕЧЕНИЕ БЕЗОПАСНОСТИ ПРИ ПРЕДОСТАВЛЕНИИ СОЦИАЛЬНЫХ УСЛУГ.</t>
  </si>
  <si>
    <t>Наличие пропускных пунктов и поста охраны.</t>
  </si>
  <si>
    <t>7.1.</t>
  </si>
  <si>
    <t>Наличие работающей системы автоматической пожарной сигнализации.</t>
  </si>
  <si>
    <t>7.2.</t>
  </si>
  <si>
    <t>Наличие работающей системы охранной сигнализации «тревожная кнопка».</t>
  </si>
  <si>
    <t>7.4.</t>
  </si>
  <si>
    <t>Наличие внутренней системы вызова дежурного персонала.</t>
  </si>
  <si>
    <t xml:space="preserve">Наличие работающей системы видеорегистрации.              </t>
  </si>
  <si>
    <t xml:space="preserve">7.2. </t>
  </si>
  <si>
    <t>7.3.</t>
  </si>
  <si>
    <t xml:space="preserve">7.4. </t>
  </si>
  <si>
    <t>7.5.</t>
  </si>
  <si>
    <t>VIII. ПОКАЗАТЕЛИ, ОТРАЖАЮЩИЕ РАБОТУ ОРГАНИЗАЦИИ СОЦИАЛЬНОГО ОБСЛУЖИВАНИЯ, НАПРАВЛЕННУЮ НА ПОВЫШЕНИЕ КАЧЕСТВА ПРЕДСТАВЛЯЕМЫХ УСЛУГ.</t>
  </si>
  <si>
    <t>Наличие в организации социального обслуживания плана мероприятий повышению качества предоставляемых услуг (по результатам независимой оценки качества, проведенной в 2014 году), его выполнение.</t>
  </si>
  <si>
    <t xml:space="preserve">8.1. </t>
  </si>
  <si>
    <t xml:space="preserve">Наличие размещенного на сайте организации социального обслуживания плана мероприятий по повышению качества представляемых услуг по результатам независимой оценки качества, проведенной в 2014 году. </t>
  </si>
  <si>
    <t>Анализ выполнения плана мероприятий по повышению качества представляемых услуг по результатам независимой оценки качества, проведенной в 2014 году (количество мероприятий в плане всего - , из них выполнено - , выполнено частично - , не выполнено - .</t>
  </si>
  <si>
    <t xml:space="preserve"> VI. Показатели, характеризующие открытость организации социального обслуживания для работы с общественными организациями и общественными объединениями.</t>
  </si>
  <si>
    <t>Итого по разделу VI</t>
  </si>
  <si>
    <t>Итого по разделу V</t>
  </si>
  <si>
    <t>Итого по раpделу VII</t>
  </si>
  <si>
    <t>8.1.</t>
  </si>
  <si>
    <t>Итого по разделу VIII</t>
  </si>
  <si>
    <t>Туалетные кабины:</t>
  </si>
  <si>
    <t>Замечания и предложения эксперта</t>
  </si>
  <si>
    <t>В соответствии с  результатами  рейтинга сформированного на официальном сайте  www.bus.gov.ru</t>
  </si>
  <si>
    <t>по штату</t>
  </si>
  <si>
    <t>по факту</t>
  </si>
  <si>
    <t>% соотнощшения</t>
  </si>
  <si>
    <t>Количесиво баллов</t>
  </si>
  <si>
    <t>(Выразить свое мнение по поводу доступного расположения порядка подачи жалоб на информационном стенде, возможность и удобства ознакомления с ним)</t>
  </si>
  <si>
    <t>(Выразить свое мнение по поводу удобного расположения на сайте порядка подачи жалоб, доступости  ознакомления с ним)</t>
  </si>
  <si>
    <t>(Выразить свое мнение от общения с сотрудником дома-итерната, опишите эмоциональный контакт, оцените его тактичность, терпимость и компетентность)</t>
  </si>
  <si>
    <t>(В случае просьб позвонить позже, либо позвонить по другому телефону показатель снижается на 0,1 балла)</t>
  </si>
  <si>
    <t>(Выразить свое мнение , оцените оперативность ответа, полноту полученной информации, компетентность сотрудника, подготовившего ответ)</t>
  </si>
  <si>
    <t xml:space="preserve"> VI.  Показатели, характеризующие открытость организации социального обслуживания для работы с общественными организациями и общественными объединениями.</t>
  </si>
  <si>
    <t>сведения о  визуальной оценке территории, прилегающей к учреждению, представлены в таблице</t>
  </si>
  <si>
    <t>сведения о  визуальной оценке входных зон представлены в таблице</t>
  </si>
  <si>
    <t>сведения о визуальной оценке санитарно-бытовых помещений представлены в таблице</t>
  </si>
  <si>
    <t>Наличие в учреждении помещений, необходимых для  предоставления социальных  услуг гражданам пожилого возраста и инвалидам, отражено в таблице</t>
  </si>
  <si>
    <t>имеется /отсутствует</t>
  </si>
  <si>
    <t>Состав укомплектованности кадров в соответствии с тарификационными списками (прилагаются к отчету) в учреждении отражен в таблице:</t>
  </si>
  <si>
    <t>Расчет</t>
  </si>
  <si>
    <t>общее количество жалоб х 100/численность обслуживаемых граждан</t>
  </si>
  <si>
    <t>Доля получателей услуг, считающих условия оказания услуг доступными, от общего числа опрошенных</t>
  </si>
  <si>
    <t>4.1.,4.2</t>
  </si>
  <si>
    <t>Доля получателей социальных услуг (либо их родственников), которые высоко оценивают компетентность, доброжелательность, вежливость и внимательность работников организации социального обслуживания, от общего числа опрошенных</t>
  </si>
  <si>
    <t>общее количество положительных отзывов/общее число отзывов х 100</t>
  </si>
  <si>
    <t xml:space="preserve">4.3. </t>
  </si>
  <si>
    <t>Среднеарифметическая величина значений всех показателей</t>
  </si>
  <si>
    <t>Интегральная оценка</t>
  </si>
  <si>
    <t>Общая интегральная оценка</t>
  </si>
  <si>
    <t>Ознакомлен</t>
  </si>
  <si>
    <t>имеется</t>
  </si>
  <si>
    <t>16. Порядок предоставления домашнего отпуска</t>
  </si>
  <si>
    <t>17. Сведения о контролирующих организациях, в которые можно обратиться в случае нарушения прав получателей социальных услуг (учредитель, прокуратура, Уполномоченный по защите прав человека в Калужской области, Управление Роспотребнадзора по Калужской области)</t>
  </si>
  <si>
    <t>Замечаний нет.</t>
  </si>
  <si>
    <t>8(4842) 52-36-72</t>
  </si>
  <si>
    <t>директор</t>
  </si>
  <si>
    <t>нет</t>
  </si>
  <si>
    <t>отсутствует</t>
  </si>
  <si>
    <t>полный</t>
  </si>
  <si>
    <t>положительное</t>
  </si>
  <si>
    <t>соответствует</t>
  </si>
  <si>
    <t>1,9 м</t>
  </si>
  <si>
    <t>1,8х1,8</t>
  </si>
  <si>
    <t>2,5х1,8</t>
  </si>
  <si>
    <t>1,8х2,2</t>
  </si>
  <si>
    <t>Р и А</t>
  </si>
  <si>
    <t>Р</t>
  </si>
  <si>
    <t>1,3х0,85</t>
  </si>
  <si>
    <t>1,65х1,8</t>
  </si>
  <si>
    <t>0,8х1,2</t>
  </si>
  <si>
    <t>Чигрина Анастасия Андреевна</t>
  </si>
  <si>
    <t xml:space="preserve">Багдасарян Валерий Валерьевич </t>
  </si>
  <si>
    <t>Согласно отчету о доходах и расходовании денежных средств, полученных в качестве платы за стационарное социальное обслуживание, а также от предпринимательской и иной, приносящей доход деятельности за 9 месяцев 2015 года составил - 642855,56</t>
  </si>
  <si>
    <t>примечание</t>
  </si>
  <si>
    <t>Вид представленной информации</t>
  </si>
  <si>
    <t>(Выразить свое мнение об полноте имеющейся информации, размещенной на информационном стенде, удобстве  размещения стенда в учреждении)</t>
  </si>
  <si>
    <t>Объем информации размещенной на стенде составил:</t>
  </si>
  <si>
    <t>Наличие на стенде имеется/
отсутствует</t>
  </si>
  <si>
    <t xml:space="preserve">Баранцова Л. Е. </t>
  </si>
  <si>
    <t>И. о. директора учреждения</t>
  </si>
  <si>
    <t>ул. Маяковского, 35</t>
  </si>
  <si>
    <t>ул.Телевизионная, 1</t>
  </si>
  <si>
    <t>Провести ремонт покрытия пандусов</t>
  </si>
  <si>
    <t>Окрасить первую и последнюю ступени у входа в здание. Установить  рельефную (тактильную) полосу.</t>
  </si>
  <si>
    <t>В ходе проверки реализации решений, принятых попечительским советом, установлено следующее (опишите)</t>
  </si>
  <si>
    <t>Предложений и замечаний нет.</t>
  </si>
  <si>
    <t>Активизировать работу по размещению информации о деятельности учреждения в СМИ</t>
  </si>
  <si>
    <t>За 9 месяцев 2015 года в СМИ информация о деятельности учреждения не  размещалась:</t>
  </si>
  <si>
    <t>Система внутренней системы вызова дежурного персонала отсутствует.</t>
  </si>
  <si>
    <t>Оборудовать внутреннюю систему вызова дежурного персонала в учреждении по адресу ул. Маяковского, 35, в отделении по ул. Телевизионной,1</t>
  </si>
  <si>
    <t>http://domkaluga.ru/</t>
  </si>
  <si>
    <t>Замечаний по ведению сайта нет. Сайт очень легок в использовании. Вся информация доступна на сайте в полном объеме, ее легко найти.</t>
  </si>
  <si>
    <t>8 (4842) 56-36-72</t>
  </si>
  <si>
    <t xml:space="preserve">Замечаний и предложений нет. Стенды расположены на первом этаже около поста охраны. Стендов 5. На них имеется полная информация о учреждении. </t>
  </si>
  <si>
    <t>http://domkaluga.ucoz.ru/         http://domkaluga.ucoz.ru/index/0-3</t>
  </si>
  <si>
    <t xml:space="preserve">Все сотрудники очень общительны, все компитентны. </t>
  </si>
  <si>
    <t>Kdi_p35@mail.ru</t>
  </si>
  <si>
    <t>2 часа</t>
  </si>
  <si>
    <t xml:space="preserve">На сайте учреждения имеется гостевая книга, где можно остовлять жалобы. Так же имеется обратная связь, где можно подать заявление. </t>
  </si>
  <si>
    <t xml:space="preserve">Замечаний нет. </t>
  </si>
  <si>
    <t>да</t>
  </si>
  <si>
    <t>Замечания и предложений нет.</t>
  </si>
  <si>
    <t xml:space="preserve">Замечаний и предложений нет. </t>
  </si>
  <si>
    <t xml:space="preserve">Расположен в Документы-учреждения </t>
  </si>
  <si>
    <t>Разместить на сайре план мероприятий по повышению качества представляемых услуг по результатам независмой оценки качества, проведенной в 2014 году.  Анализ выполнения плана мероприятий по повышению качества представляемых услуг по результатам независимой оценки качества, проведенной в 2014 году</t>
  </si>
  <si>
    <t>Пропускной пункт (имеется)</t>
  </si>
  <si>
    <t>Пост охраны (отсутствует)</t>
  </si>
  <si>
    <t xml:space="preserve">Информационный стенд расположен на первом этаже при входе. </t>
  </si>
  <si>
    <t xml:space="preserve">11 записей. 10-положительных, 1-нейтральный. Хранится на вахте. </t>
  </si>
  <si>
    <t xml:space="preserve">На сайте учреждения имеется обратная связь для подачи заявлений, обращений.   </t>
  </si>
  <si>
    <t>Замечаний и предложений нет.</t>
  </si>
  <si>
    <t xml:space="preserve">Пройти повышение квалификации </t>
  </si>
  <si>
    <t xml:space="preserve">В соответствии с информацией, представленной руководством учреждения о повышении квалификации или профессиональной переподготовке сотрудников учреждения (копия прилагается) своевременное повышение квалификации прошли _3_% сотрудников от общего числа специалистов, подлежащих повышению квалификации. Не прошли обучение: сестренское дело в терапии, хирургии; физиотерапия; перевязочная. </t>
  </si>
  <si>
    <t>1. Провести ремонт покрытия пандусов</t>
  </si>
  <si>
    <t>В помещении имеется внутренняя система оповещения,входы и выходы оснащены световым табло со звуковым сопровождением.</t>
  </si>
  <si>
    <t xml:space="preserve">Рассмотреть возможность установки самооткрывающихся дверей главного входа. </t>
  </si>
  <si>
    <t xml:space="preserve">3. Рассмотреть возможность установки самооткрывающихся дверей главного входа. </t>
  </si>
  <si>
    <t>Проведена проверка записей в книге отзывов и предложений, в гостевой книге на сайте учреждения, а также зарегистрированных жалоб, полученных через накопитель. Излагаются сведения о результатах проведенной проверки: 11 записей. 10-положительных. 1-нейтральный. Хранится на вахте. Доступна всем желающим. На сайте учреждения 9 положительных отзывов.</t>
  </si>
  <si>
    <t>Количество заседаний попечительского совета составило в 2014 году  - 4 , за 9 месяцев 2015 года - 4</t>
  </si>
  <si>
    <t>количество мероприятий, проведенных с участием волонтеров,  некоммерческих и коммерческих организаций на безвозмездной основе за 9 месяцев 2015 года составило - 10</t>
  </si>
  <si>
    <t>6. Активизировать работу по размещению информации о деятельности учреждения в СМИ</t>
  </si>
  <si>
    <t>Система автоматической пожарной сигнализации имеется, находится в исправном состоянии.  ул. Маяковского, 35, - 7.10.2015; 10:00 в отделении по ул. Телевизионной,1 - 14.10.2015; 11:00</t>
  </si>
  <si>
    <t>Система охранной сигнализации "тревожная кнопка" имеется, находится в исправном состоянии.  ул. Маяковского, 35, - 7.10.2015; 10:05 в отделении по ул. Телевизионной,1 - 14.10.2015; 11:05</t>
  </si>
  <si>
    <t>7. Оборудовать внутреннюю систему вызова дежурного персонала в учреждении по адресу ул. Маяковского, 35, в отделении по ул. Телевизионной,1</t>
  </si>
  <si>
    <t xml:space="preserve">Чигрина Анастасия Андреевна </t>
  </si>
  <si>
    <t>Багдасарян Валерий Валерьевич</t>
  </si>
  <si>
    <t>Общая численность прооживающих на момент проведения исследования 286 человек, приняли участие в опросе 60 человек, что составляет 20% от ощей численности проживающих, из них передвигаются на кресло-колясках - _57__ человек, с помощью тростей, костылей. ходунком - _125__ человек. находится на постельном режиме - _102__ человек.</t>
  </si>
  <si>
    <t xml:space="preserve">Система видеорегистрации имеется, находится в исправном состоянии.  ул. Маяковского, 35, - 5 камер.  в отделении по ул. Телевизионной,1- 6 камер. </t>
  </si>
  <si>
    <t xml:space="preserve">Профсоюзная организация в учвреждении создана 18.03.1955. Численность членов профсоюзной организации  __45__ человек, что составляет  __27__% от общей численности сотрудников. Председатель профкома Баранцова Людмила Евдокимовна, Председатель.  Деятельность профсоюзной органиазции подтверждена следующими документами: Устав </t>
  </si>
  <si>
    <t>Своевременно проводить квалификацию среднего мед персонала согласно плану.</t>
  </si>
  <si>
    <t>2.  Установить  рельефную (тактильную) полосу.</t>
  </si>
  <si>
    <t>4. Разместить на стенах внутри учреждения указатели для слабовидящих граждан (шрифт Брайля).</t>
  </si>
  <si>
    <t>5. Активизировать работу по размещению информации о деятельности учреждения в СМИ.</t>
  </si>
  <si>
    <t>6. Оборудовать внутреннюю систему вызова дежурного персонала в учреждени и по адресу</t>
  </si>
  <si>
    <t>ул. Маяковского, д.35, ул. Телевизионная, д.1.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</si>
</sst>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sz val="12"/>
      <name val="Times New Roman"/>
      <family val="2"/>
      <charset val="204"/>
    </font>
    <font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1"/>
      <color theme="5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4"/>
      <name val="Times New Roman"/>
      <family val="2"/>
      <charset val="204"/>
    </font>
    <font>
      <sz val="12"/>
      <color theme="4"/>
      <name val="Times New Roman"/>
      <family val="2"/>
      <charset val="204"/>
    </font>
    <font>
      <b/>
      <sz val="11"/>
      <color theme="5" tint="-0.249977111117893"/>
      <name val="Times New Roman"/>
      <family val="1"/>
      <charset val="204"/>
    </font>
    <font>
      <sz val="7"/>
      <color theme="1"/>
      <name val="Times New Roman"/>
      <family val="2"/>
      <charset val="204"/>
    </font>
    <font>
      <b/>
      <sz val="12"/>
      <color theme="5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8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rgb="FFFF0000"/>
      <name val="Times New Roman"/>
      <family val="2"/>
      <charset val="204"/>
    </font>
    <font>
      <sz val="18"/>
      <color theme="1"/>
      <name val="Times New Roman"/>
      <family val="2"/>
      <charset val="204"/>
    </font>
    <font>
      <b/>
      <i/>
      <sz val="16"/>
      <color theme="3" tint="-0.499984740745262"/>
      <name val="Times New Roman"/>
      <family val="1"/>
      <charset val="204"/>
    </font>
    <font>
      <i/>
      <sz val="12"/>
      <color theme="3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0" fontId="19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wrapText="1"/>
    </xf>
    <xf numFmtId="0" fontId="13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justify" vertical="center" wrapText="1"/>
    </xf>
    <xf numFmtId="0" fontId="18" fillId="0" borderId="1" xfId="0" applyFont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0" fillId="0" borderId="0" xfId="0" applyFont="1" applyBorder="1"/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0" xfId="0" applyBorder="1"/>
    <xf numFmtId="9" fontId="32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4" fillId="0" borderId="1" xfId="0" applyFont="1" applyBorder="1"/>
    <xf numFmtId="2" fontId="0" fillId="0" borderId="1" xfId="0" applyNumberFormat="1" applyBorder="1"/>
    <xf numFmtId="0" fontId="35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1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/>
    </xf>
    <xf numFmtId="0" fontId="18" fillId="0" borderId="0" xfId="0" applyFont="1"/>
    <xf numFmtId="0" fontId="37" fillId="0" borderId="16" xfId="0" applyFont="1" applyBorder="1" applyAlignment="1">
      <alignment horizontal="center" wrapText="1"/>
    </xf>
    <xf numFmtId="0" fontId="24" fillId="0" borderId="17" xfId="0" applyFont="1" applyBorder="1"/>
    <xf numFmtId="0" fontId="37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2" xfId="0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0" fillId="3" borderId="0" xfId="0" applyFill="1"/>
    <xf numFmtId="0" fontId="18" fillId="3" borderId="3" xfId="0" applyFont="1" applyFill="1" applyBorder="1" applyAlignment="1">
      <alignment horizontal="justify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4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1" xfId="0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0" xfId="0"/>
    <xf numFmtId="1" fontId="39" fillId="0" borderId="3" xfId="0" applyNumberFormat="1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2" fontId="0" fillId="0" borderId="0" xfId="0" applyNumberFormat="1"/>
    <xf numFmtId="0" fontId="0" fillId="0" borderId="6" xfId="0" applyFill="1" applyBorder="1"/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left"/>
    </xf>
    <xf numFmtId="0" fontId="18" fillId="3" borderId="5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37" fillId="3" borderId="16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24" fillId="0" borderId="19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/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5" fillId="0" borderId="7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0" xfId="0" applyFill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2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8" fillId="3" borderId="9" xfId="0" applyFont="1" applyFill="1" applyBorder="1" applyAlignment="1">
      <alignment horizontal="justify" vertical="center" wrapText="1"/>
    </xf>
    <xf numFmtId="0" fontId="18" fillId="3" borderId="7" xfId="0" applyFont="1" applyFill="1" applyBorder="1" applyAlignment="1">
      <alignment horizontal="justify" vertical="center" wrapText="1"/>
    </xf>
    <xf numFmtId="0" fontId="18" fillId="3" borderId="10" xfId="0" applyFont="1" applyFill="1" applyBorder="1" applyAlignment="1">
      <alignment horizontal="justify" vertical="center" wrapText="1"/>
    </xf>
    <xf numFmtId="0" fontId="0" fillId="3" borderId="11" xfId="0" applyFill="1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 wrapText="1"/>
    </xf>
    <xf numFmtId="0" fontId="0" fillId="3" borderId="12" xfId="0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justify" vertical="center" wrapText="1"/>
    </xf>
    <xf numFmtId="0" fontId="51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41" fillId="0" borderId="0" xfId="0" applyFont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/>
    <xf numFmtId="0" fontId="3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4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5" fillId="0" borderId="0" xfId="0" applyFont="1" applyBorder="1" applyAlignment="1">
      <alignment horizontal="center" vertical="top" wrapText="1"/>
    </xf>
    <xf numFmtId="0" fontId="0" fillId="0" borderId="5" xfId="0" applyBorder="1" applyAlignment="1"/>
    <xf numFmtId="49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8" fillId="0" borderId="3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1" fontId="18" fillId="0" borderId="3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/>
    <xf numFmtId="0" fontId="14" fillId="0" borderId="0" xfId="0" applyFont="1" applyAlignment="1">
      <alignment horizontal="left" vertical="center"/>
    </xf>
    <xf numFmtId="0" fontId="43" fillId="4" borderId="0" xfId="0" applyFont="1" applyFill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48" fillId="0" borderId="0" xfId="0" applyFont="1" applyBorder="1" applyAlignment="1">
      <alignment horizontal="justify" vertical="center" wrapText="1"/>
    </xf>
    <xf numFmtId="0" fontId="48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3" borderId="0" xfId="0" applyFill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  <xf numFmtId="14" fontId="18" fillId="0" borderId="1" xfId="0" applyNumberFormat="1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8" fillId="3" borderId="0" xfId="0" applyFont="1" applyFill="1" applyAlignment="1">
      <alignment horizontal="justify" vertical="center" wrapText="1"/>
    </xf>
    <xf numFmtId="0" fontId="18" fillId="3" borderId="0" xfId="0" applyFont="1" applyFill="1" applyAlignment="1">
      <alignment wrapText="1"/>
    </xf>
    <xf numFmtId="0" fontId="18" fillId="0" borderId="3" xfId="0" applyFont="1" applyBorder="1" applyAlignment="1">
      <alignment horizontal="right" wrapText="1"/>
    </xf>
    <xf numFmtId="0" fontId="18" fillId="0" borderId="4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49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18" fillId="0" borderId="9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9" fontId="0" fillId="0" borderId="3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3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15" fillId="0" borderId="1" xfId="0" applyFont="1" applyBorder="1" applyAlignment="1">
      <alignment wrapText="1"/>
    </xf>
    <xf numFmtId="0" fontId="15" fillId="0" borderId="3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3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32" fillId="0" borderId="3" xfId="0" applyFont="1" applyBorder="1" applyAlignment="1">
      <alignment horizontal="left" vertical="center" wrapText="1"/>
    </xf>
    <xf numFmtId="0" fontId="0" fillId="0" borderId="3" xfId="0" applyBorder="1" applyAlignment="1"/>
    <xf numFmtId="0" fontId="3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Border="1" applyAlignment="1">
      <alignment horizontal="justify" wrapText="1"/>
    </xf>
    <xf numFmtId="0" fontId="18" fillId="0" borderId="0" xfId="0" applyFont="1" applyAlignment="1">
      <alignment horizontal="justify"/>
    </xf>
    <xf numFmtId="0" fontId="50" fillId="0" borderId="4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14" fillId="3" borderId="0" xfId="0" applyFont="1" applyFill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1" fillId="3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11" fillId="5" borderId="0" xfId="0" applyFont="1" applyFill="1" applyAlignment="1">
      <alignment horizontal="center" vertical="top" wrapText="1"/>
    </xf>
    <xf numFmtId="0" fontId="39" fillId="0" borderId="0" xfId="0" applyFont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43" fillId="4" borderId="3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center"/>
    </xf>
    <xf numFmtId="0" fontId="43" fillId="4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8" xfId="0" applyFont="1" applyBorder="1" applyAlignment="1"/>
    <xf numFmtId="0" fontId="15" fillId="0" borderId="13" xfId="0" applyFont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0" fontId="2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2" fillId="0" borderId="3" xfId="0" applyFont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right" vertical="center" wrapText="1"/>
    </xf>
    <xf numFmtId="0" fontId="52" fillId="0" borderId="4" xfId="0" applyFont="1" applyBorder="1" applyAlignment="1">
      <alignment horizontal="justify" vertical="center" wrapText="1"/>
    </xf>
    <xf numFmtId="0" fontId="15" fillId="3" borderId="9" xfId="0" applyFont="1" applyFill="1" applyBorder="1" applyAlignment="1">
      <alignment horizontal="justify" vertical="top" wrapText="1"/>
    </xf>
    <xf numFmtId="0" fontId="15" fillId="0" borderId="10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0" fillId="0" borderId="1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52" fillId="0" borderId="3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164" fontId="34" fillId="0" borderId="3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vertical="center" wrapText="1"/>
    </xf>
    <xf numFmtId="0" fontId="53" fillId="4" borderId="7" xfId="0" applyFont="1" applyFill="1" applyBorder="1" applyAlignment="1">
      <alignment horizontal="justify" vertical="center" wrapText="1"/>
    </xf>
    <xf numFmtId="0" fontId="53" fillId="4" borderId="10" xfId="0" applyFont="1" applyFill="1" applyBorder="1" applyAlignment="1">
      <alignment horizontal="justify" vertical="center" wrapText="1"/>
    </xf>
    <xf numFmtId="0" fontId="18" fillId="0" borderId="3" xfId="0" applyFont="1" applyBorder="1" applyAlignment="1">
      <alignment horizontal="right" vertical="center" wrapText="1"/>
    </xf>
    <xf numFmtId="0" fontId="54" fillId="0" borderId="0" xfId="0" applyFont="1" applyAlignment="1">
      <alignment horizontal="center" vertical="center" wrapText="1"/>
    </xf>
    <xf numFmtId="0" fontId="53" fillId="4" borderId="3" xfId="0" applyFont="1" applyFill="1" applyBorder="1" applyAlignment="1">
      <alignment horizontal="justify" vertical="center" wrapText="1"/>
    </xf>
    <xf numFmtId="0" fontId="53" fillId="4" borderId="4" xfId="0" applyFont="1" applyFill="1" applyBorder="1" applyAlignment="1">
      <alignment horizontal="justify" vertical="center" wrapText="1"/>
    </xf>
    <xf numFmtId="0" fontId="53" fillId="4" borderId="5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top" wrapText="1"/>
    </xf>
    <xf numFmtId="0" fontId="52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53" fillId="5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6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12" zoomScale="70" zoomScaleNormal="70" workbookViewId="0">
      <selection activeCell="F34" sqref="F34:I34"/>
    </sheetView>
  </sheetViews>
  <sheetFormatPr defaultRowHeight="15.75" x14ac:dyDescent="0.25"/>
  <sheetData>
    <row r="2" spans="1:9" ht="46.15" customHeight="1" x14ac:dyDescent="0.25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2" spans="1:9" x14ac:dyDescent="0.25">
      <c r="A12" s="145" t="s">
        <v>70</v>
      </c>
      <c r="B12" s="145"/>
      <c r="C12" s="145"/>
      <c r="D12" s="145"/>
      <c r="E12" s="145"/>
      <c r="F12" s="145"/>
      <c r="G12" s="145"/>
      <c r="H12" s="145"/>
      <c r="I12" s="145"/>
    </row>
    <row r="13" spans="1:9" ht="15.6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</row>
    <row r="14" spans="1:9" ht="58.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</row>
    <row r="30" spans="3:9" ht="16.5" x14ac:dyDescent="0.25">
      <c r="C30" s="141" t="s">
        <v>1</v>
      </c>
      <c r="D30" s="141"/>
      <c r="F30" s="146" t="s">
        <v>403</v>
      </c>
      <c r="G30" s="146"/>
      <c r="H30" s="146"/>
      <c r="I30" s="146"/>
    </row>
    <row r="31" spans="3:9" ht="16.5" x14ac:dyDescent="0.25">
      <c r="C31" s="3"/>
      <c r="D31" s="3"/>
      <c r="F31" s="142" t="s">
        <v>2</v>
      </c>
      <c r="G31" s="142"/>
      <c r="H31" s="142"/>
      <c r="I31" s="142"/>
    </row>
    <row r="32" spans="3:9" ht="16.5" x14ac:dyDescent="0.25">
      <c r="C32" s="3"/>
      <c r="D32" s="3"/>
    </row>
    <row r="33" spans="1:9" ht="16.5" x14ac:dyDescent="0.25">
      <c r="C33" s="3"/>
      <c r="D33" s="3"/>
    </row>
    <row r="34" spans="1:9" ht="16.5" x14ac:dyDescent="0.25">
      <c r="C34" s="141" t="s">
        <v>1</v>
      </c>
      <c r="D34" s="141"/>
      <c r="F34" s="146" t="s">
        <v>404</v>
      </c>
      <c r="G34" s="146"/>
      <c r="H34" s="146"/>
      <c r="I34" s="146"/>
    </row>
    <row r="35" spans="1:9" x14ac:dyDescent="0.25">
      <c r="F35" s="142" t="s">
        <v>2</v>
      </c>
      <c r="G35" s="142"/>
      <c r="H35" s="142"/>
      <c r="I35" s="142"/>
    </row>
    <row r="42" spans="1:9" ht="17.649999999999999" customHeight="1" x14ac:dyDescent="0.25">
      <c r="A42" s="143" t="s">
        <v>3</v>
      </c>
      <c r="B42" s="144"/>
      <c r="C42" s="144"/>
      <c r="D42" s="144"/>
      <c r="E42" s="144"/>
      <c r="F42" s="144"/>
      <c r="G42" s="144"/>
      <c r="H42" s="144"/>
      <c r="I42" s="144"/>
    </row>
  </sheetData>
  <mergeCells count="9">
    <mergeCell ref="A2:I2"/>
    <mergeCell ref="C30:D30"/>
    <mergeCell ref="F31:I31"/>
    <mergeCell ref="F35:I35"/>
    <mergeCell ref="A42:I42"/>
    <mergeCell ref="A12:I14"/>
    <mergeCell ref="F30:I30"/>
    <mergeCell ref="F34:I34"/>
    <mergeCell ref="C34:D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9"/>
  <sheetViews>
    <sheetView topLeftCell="B113" zoomScale="85" zoomScaleNormal="85" workbookViewId="0">
      <selection activeCell="P552" sqref="P1:P65536"/>
    </sheetView>
  </sheetViews>
  <sheetFormatPr defaultRowHeight="15.75" x14ac:dyDescent="0.25"/>
  <cols>
    <col min="1" max="1" width="9.5" customWidth="1"/>
    <col min="3" max="3" width="7" customWidth="1"/>
    <col min="4" max="4" width="8.875" customWidth="1"/>
    <col min="5" max="5" width="10.625" customWidth="1"/>
    <col min="6" max="6" width="9.125" customWidth="1"/>
    <col min="7" max="7" width="11.25" customWidth="1"/>
    <col min="8" max="8" width="8.75" customWidth="1"/>
    <col min="9" max="9" width="11.375" customWidth="1"/>
    <col min="10" max="10" width="6" hidden="1" customWidth="1"/>
    <col min="13" max="13" width="9.75" customWidth="1"/>
  </cols>
  <sheetData>
    <row r="1" spans="1:9" ht="4.5" customHeight="1" x14ac:dyDescent="0.25"/>
    <row r="2" spans="1:9" ht="20.25" x14ac:dyDescent="0.3">
      <c r="A2" s="225" t="s">
        <v>7</v>
      </c>
      <c r="B2" s="225"/>
      <c r="C2" s="225"/>
      <c r="D2" s="225"/>
      <c r="E2" s="225"/>
      <c r="F2" s="225"/>
      <c r="G2" s="225"/>
      <c r="H2" s="225"/>
      <c r="I2" s="225"/>
    </row>
    <row r="3" spans="1:9" ht="20.25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9" ht="27" customHeight="1" x14ac:dyDescent="0.25">
      <c r="A4" s="229" t="s">
        <v>155</v>
      </c>
      <c r="B4" s="229"/>
      <c r="C4" s="229"/>
      <c r="D4" s="229"/>
      <c r="E4" s="229"/>
      <c r="F4" s="229"/>
      <c r="G4" s="229"/>
      <c r="H4" s="229"/>
      <c r="I4" s="229"/>
    </row>
    <row r="5" spans="1:9" ht="11.1" customHeight="1" x14ac:dyDescent="0.25"/>
    <row r="6" spans="1:9" ht="18" customHeight="1" x14ac:dyDescent="0.3">
      <c r="A6" s="6" t="s">
        <v>8</v>
      </c>
      <c r="B6" s="226" t="s">
        <v>9</v>
      </c>
      <c r="C6" s="227"/>
      <c r="D6" s="227"/>
      <c r="E6" s="227"/>
      <c r="F6" s="227"/>
      <c r="G6" s="227"/>
      <c r="H6" s="227"/>
      <c r="I6" s="227"/>
    </row>
    <row r="7" spans="1:9" x14ac:dyDescent="0.25">
      <c r="B7" s="227"/>
      <c r="C7" s="227"/>
      <c r="D7" s="227"/>
      <c r="E7" s="227"/>
      <c r="F7" s="227"/>
      <c r="G7" s="227"/>
      <c r="H7" s="227"/>
      <c r="I7" s="227"/>
    </row>
    <row r="8" spans="1:9" ht="36" customHeight="1" x14ac:dyDescent="0.25">
      <c r="B8" s="227"/>
      <c r="C8" s="227"/>
      <c r="D8" s="227"/>
      <c r="E8" s="227"/>
      <c r="F8" s="227"/>
      <c r="G8" s="227"/>
      <c r="H8" s="227"/>
      <c r="I8" s="227"/>
    </row>
    <row r="10" spans="1:9" ht="34.5" customHeight="1" x14ac:dyDescent="0.25">
      <c r="A10" s="32"/>
      <c r="B10" s="201" t="s">
        <v>355</v>
      </c>
      <c r="C10" s="228"/>
      <c r="D10" s="228"/>
      <c r="E10" s="228"/>
      <c r="F10" s="228"/>
      <c r="G10" s="228"/>
      <c r="H10" s="228"/>
      <c r="I10" s="228"/>
    </row>
    <row r="11" spans="1:9" ht="17.100000000000001" customHeight="1" x14ac:dyDescent="0.25">
      <c r="A11" s="32"/>
      <c r="B11" s="96"/>
      <c r="C11" s="97"/>
      <c r="D11" s="97"/>
      <c r="E11" s="97"/>
      <c r="F11" s="97"/>
      <c r="G11" s="97"/>
      <c r="H11" s="97"/>
      <c r="I11" s="97"/>
    </row>
    <row r="12" spans="1:9" ht="25.5" customHeight="1" x14ac:dyDescent="0.3">
      <c r="A12" s="32"/>
      <c r="B12" s="223" t="s">
        <v>144</v>
      </c>
      <c r="C12" s="224"/>
      <c r="D12" s="224"/>
      <c r="E12" s="224"/>
      <c r="F12" s="79">
        <v>1</v>
      </c>
      <c r="G12" s="54"/>
      <c r="H12" s="8"/>
      <c r="I12" s="8"/>
    </row>
    <row r="13" spans="1:9" x14ac:dyDescent="0.25">
      <c r="F13" s="100" t="s">
        <v>100</v>
      </c>
    </row>
    <row r="15" spans="1:9" ht="18.75" x14ac:dyDescent="0.3">
      <c r="A15" s="7" t="s">
        <v>10</v>
      </c>
      <c r="B15" s="177" t="s">
        <v>11</v>
      </c>
      <c r="C15" s="177"/>
      <c r="D15" s="177"/>
      <c r="E15" s="177"/>
      <c r="F15" s="177"/>
      <c r="G15" s="177"/>
      <c r="H15" s="177"/>
      <c r="I15" s="177"/>
    </row>
    <row r="16" spans="1:9" x14ac:dyDescent="0.25">
      <c r="B16" s="177"/>
      <c r="C16" s="177"/>
      <c r="D16" s="177"/>
      <c r="E16" s="177"/>
      <c r="F16" s="177"/>
      <c r="G16" s="177"/>
      <c r="H16" s="177"/>
      <c r="I16" s="177"/>
    </row>
    <row r="17" spans="1:10" x14ac:dyDescent="0.25">
      <c r="B17" s="177"/>
      <c r="C17" s="177"/>
      <c r="D17" s="177"/>
      <c r="E17" s="177"/>
      <c r="F17" s="177"/>
      <c r="G17" s="177"/>
      <c r="H17" s="177"/>
      <c r="I17" s="177"/>
    </row>
    <row r="18" spans="1:10" x14ac:dyDescent="0.25">
      <c r="B18" s="177"/>
      <c r="C18" s="177"/>
      <c r="D18" s="177"/>
      <c r="E18" s="177"/>
      <c r="F18" s="177"/>
      <c r="G18" s="177"/>
      <c r="H18" s="177"/>
      <c r="I18" s="177"/>
    </row>
    <row r="19" spans="1:10" x14ac:dyDescent="0.25">
      <c r="B19" s="177"/>
      <c r="C19" s="177"/>
      <c r="D19" s="177"/>
      <c r="E19" s="177"/>
      <c r="F19" s="177"/>
      <c r="G19" s="177"/>
      <c r="H19" s="177"/>
      <c r="I19" s="177"/>
    </row>
    <row r="20" spans="1:10" x14ac:dyDescent="0.25">
      <c r="B20" s="177"/>
      <c r="C20" s="177"/>
      <c r="D20" s="177"/>
      <c r="E20" s="177"/>
      <c r="F20" s="177"/>
      <c r="G20" s="177"/>
      <c r="H20" s="177"/>
      <c r="I20" s="177"/>
    </row>
    <row r="21" spans="1:10" ht="35.65" customHeight="1" x14ac:dyDescent="0.25">
      <c r="B21" s="177"/>
      <c r="C21" s="177"/>
      <c r="D21" s="177"/>
      <c r="E21" s="177"/>
      <c r="F21" s="177"/>
      <c r="G21" s="177"/>
      <c r="H21" s="177"/>
      <c r="I21" s="177"/>
    </row>
    <row r="22" spans="1:10" x14ac:dyDescent="0.25">
      <c r="D22" s="185" t="s">
        <v>423</v>
      </c>
      <c r="E22" s="185"/>
      <c r="F22" s="185"/>
      <c r="G22" s="185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</row>
    <row r="24" spans="1:10" ht="12" customHeight="1" x14ac:dyDescent="0.25">
      <c r="A24" s="190" t="s">
        <v>59</v>
      </c>
      <c r="B24" s="191"/>
      <c r="C24" s="191"/>
      <c r="D24" s="14"/>
      <c r="E24" s="13" t="s">
        <v>57</v>
      </c>
      <c r="F24" s="12"/>
      <c r="G24" s="12"/>
      <c r="H24" s="12"/>
    </row>
    <row r="25" spans="1:10" ht="13.5" customHeight="1" x14ac:dyDescent="0.25">
      <c r="A25" s="190" t="s">
        <v>56</v>
      </c>
      <c r="B25" s="191"/>
      <c r="C25" s="191"/>
      <c r="D25" s="192"/>
      <c r="E25" s="13" t="s">
        <v>58</v>
      </c>
      <c r="F25" s="12"/>
      <c r="G25" s="12"/>
      <c r="H25" s="12"/>
    </row>
    <row r="27" spans="1:10" ht="76.900000000000006" customHeight="1" x14ac:dyDescent="0.25">
      <c r="A27" s="180" t="s">
        <v>12</v>
      </c>
      <c r="B27" s="180"/>
      <c r="C27" s="180"/>
      <c r="D27" s="180"/>
      <c r="E27" s="178" t="s">
        <v>407</v>
      </c>
      <c r="F27" s="179"/>
      <c r="G27" s="4" t="s">
        <v>55</v>
      </c>
      <c r="H27" s="4" t="s">
        <v>13</v>
      </c>
      <c r="I27" s="178" t="s">
        <v>406</v>
      </c>
      <c r="J27" s="203"/>
    </row>
    <row r="28" spans="1:10" ht="56.65" customHeight="1" x14ac:dyDescent="0.25">
      <c r="A28" s="216" t="s">
        <v>26</v>
      </c>
      <c r="B28" s="217"/>
      <c r="C28" s="217"/>
      <c r="D28" s="218"/>
      <c r="E28" s="212" t="s">
        <v>14</v>
      </c>
      <c r="F28" s="213"/>
      <c r="G28" s="4" t="s">
        <v>383</v>
      </c>
      <c r="H28" s="4">
        <v>1</v>
      </c>
      <c r="I28" s="178"/>
      <c r="J28" s="203"/>
    </row>
    <row r="29" spans="1:10" ht="67.5" customHeight="1" x14ac:dyDescent="0.25">
      <c r="A29" s="216" t="s">
        <v>27</v>
      </c>
      <c r="B29" s="217"/>
      <c r="C29" s="217"/>
      <c r="D29" s="218"/>
      <c r="E29" s="212" t="s">
        <v>15</v>
      </c>
      <c r="F29" s="213"/>
      <c r="G29" s="4" t="s">
        <v>383</v>
      </c>
      <c r="H29" s="4">
        <v>1</v>
      </c>
      <c r="I29" s="178"/>
      <c r="J29" s="203"/>
    </row>
    <row r="30" spans="1:10" ht="42.6" customHeight="1" x14ac:dyDescent="0.25">
      <c r="A30" s="216" t="s">
        <v>28</v>
      </c>
      <c r="B30" s="217"/>
      <c r="C30" s="217"/>
      <c r="D30" s="218"/>
      <c r="E30" s="212" t="s">
        <v>15</v>
      </c>
      <c r="F30" s="213"/>
      <c r="G30" s="4" t="s">
        <v>383</v>
      </c>
      <c r="H30" s="4">
        <v>1</v>
      </c>
      <c r="I30" s="178"/>
      <c r="J30" s="203"/>
    </row>
    <row r="31" spans="1:10" ht="31.15" customHeight="1" x14ac:dyDescent="0.25">
      <c r="A31" s="216" t="s">
        <v>29</v>
      </c>
      <c r="B31" s="217"/>
      <c r="C31" s="217"/>
      <c r="D31" s="218"/>
      <c r="E31" s="212" t="s">
        <v>15</v>
      </c>
      <c r="F31" s="213"/>
      <c r="G31" s="4" t="s">
        <v>383</v>
      </c>
      <c r="H31" s="4">
        <v>1</v>
      </c>
      <c r="I31" s="178"/>
      <c r="J31" s="203"/>
    </row>
    <row r="32" spans="1:10" ht="59.1" customHeight="1" x14ac:dyDescent="0.25">
      <c r="A32" s="216" t="s">
        <v>30</v>
      </c>
      <c r="B32" s="217"/>
      <c r="C32" s="217"/>
      <c r="D32" s="218"/>
      <c r="E32" s="212" t="s">
        <v>15</v>
      </c>
      <c r="F32" s="213"/>
      <c r="G32" s="4" t="s">
        <v>383</v>
      </c>
      <c r="H32" s="4">
        <v>1</v>
      </c>
      <c r="I32" s="178"/>
      <c r="J32" s="203"/>
    </row>
    <row r="33" spans="1:10" ht="70.5" customHeight="1" x14ac:dyDescent="0.25">
      <c r="A33" s="216" t="s">
        <v>31</v>
      </c>
      <c r="B33" s="217"/>
      <c r="C33" s="217"/>
      <c r="D33" s="218"/>
      <c r="E33" s="212" t="s">
        <v>15</v>
      </c>
      <c r="F33" s="213"/>
      <c r="G33" s="4" t="s">
        <v>383</v>
      </c>
      <c r="H33" s="4">
        <v>1</v>
      </c>
      <c r="I33" s="178"/>
      <c r="J33" s="203"/>
    </row>
    <row r="34" spans="1:10" ht="125.1" customHeight="1" x14ac:dyDescent="0.25">
      <c r="A34" s="216" t="s">
        <v>32</v>
      </c>
      <c r="B34" s="217"/>
      <c r="C34" s="217"/>
      <c r="D34" s="218"/>
      <c r="E34" s="212" t="s">
        <v>15</v>
      </c>
      <c r="F34" s="213"/>
      <c r="G34" s="4" t="s">
        <v>383</v>
      </c>
      <c r="H34" s="4">
        <v>1</v>
      </c>
      <c r="I34" s="178"/>
      <c r="J34" s="203"/>
    </row>
    <row r="35" spans="1:10" ht="46.5" customHeight="1" x14ac:dyDescent="0.25">
      <c r="A35" s="216" t="s">
        <v>33</v>
      </c>
      <c r="B35" s="217"/>
      <c r="C35" s="217"/>
      <c r="D35" s="218"/>
      <c r="E35" s="212" t="s">
        <v>16</v>
      </c>
      <c r="F35" s="213"/>
      <c r="G35" s="4" t="s">
        <v>383</v>
      </c>
      <c r="H35" s="4">
        <v>1</v>
      </c>
      <c r="I35" s="178"/>
      <c r="J35" s="203"/>
    </row>
    <row r="36" spans="1:10" ht="56.65" customHeight="1" x14ac:dyDescent="0.25">
      <c r="A36" s="216" t="s">
        <v>34</v>
      </c>
      <c r="B36" s="217"/>
      <c r="C36" s="217"/>
      <c r="D36" s="218"/>
      <c r="E36" s="212" t="s">
        <v>15</v>
      </c>
      <c r="F36" s="213"/>
      <c r="G36" s="4" t="s">
        <v>383</v>
      </c>
      <c r="H36" s="4">
        <v>1</v>
      </c>
      <c r="I36" s="178"/>
      <c r="J36" s="203"/>
    </row>
    <row r="37" spans="1:10" ht="61.15" customHeight="1" x14ac:dyDescent="0.25">
      <c r="A37" s="216" t="s">
        <v>35</v>
      </c>
      <c r="B37" s="217"/>
      <c r="C37" s="217"/>
      <c r="D37" s="218"/>
      <c r="E37" s="212" t="s">
        <v>17</v>
      </c>
      <c r="F37" s="213"/>
      <c r="G37" s="4" t="s">
        <v>383</v>
      </c>
      <c r="H37" s="4">
        <v>1</v>
      </c>
      <c r="I37" s="178"/>
      <c r="J37" s="203"/>
    </row>
    <row r="38" spans="1:10" ht="150.6" customHeight="1" x14ac:dyDescent="0.25">
      <c r="A38" s="216" t="s">
        <v>36</v>
      </c>
      <c r="B38" s="217"/>
      <c r="C38" s="217"/>
      <c r="D38" s="218"/>
      <c r="E38" s="212" t="s">
        <v>18</v>
      </c>
      <c r="F38" s="213"/>
      <c r="G38" s="4" t="s">
        <v>383</v>
      </c>
      <c r="H38" s="4">
        <v>1</v>
      </c>
      <c r="I38" s="178"/>
      <c r="J38" s="203"/>
    </row>
    <row r="39" spans="1:10" ht="43.15" customHeight="1" x14ac:dyDescent="0.25">
      <c r="A39" s="216" t="s">
        <v>37</v>
      </c>
      <c r="B39" s="217"/>
      <c r="C39" s="217"/>
      <c r="D39" s="218"/>
      <c r="E39" s="212" t="s">
        <v>15</v>
      </c>
      <c r="F39" s="213"/>
      <c r="G39" s="4" t="s">
        <v>383</v>
      </c>
      <c r="H39" s="4">
        <v>1</v>
      </c>
      <c r="I39" s="178"/>
      <c r="J39" s="203"/>
    </row>
    <row r="40" spans="1:10" ht="409.15" customHeight="1" x14ac:dyDescent="0.25">
      <c r="A40" s="230" t="s">
        <v>38</v>
      </c>
      <c r="B40" s="231"/>
      <c r="C40" s="231"/>
      <c r="D40" s="232"/>
      <c r="E40" s="214" t="s">
        <v>19</v>
      </c>
      <c r="F40" s="215"/>
      <c r="G40" s="4" t="s">
        <v>383</v>
      </c>
      <c r="H40" s="4">
        <v>1</v>
      </c>
      <c r="I40" s="178"/>
      <c r="J40" s="203"/>
    </row>
    <row r="41" spans="1:10" ht="55.15" customHeight="1" x14ac:dyDescent="0.25">
      <c r="A41" s="216" t="s">
        <v>39</v>
      </c>
      <c r="B41" s="217"/>
      <c r="C41" s="217"/>
      <c r="D41" s="218"/>
      <c r="E41" s="212" t="s">
        <v>20</v>
      </c>
      <c r="F41" s="213"/>
      <c r="G41" s="10" t="s">
        <v>52</v>
      </c>
      <c r="H41" s="4" t="s">
        <v>383</v>
      </c>
      <c r="I41" s="178"/>
      <c r="J41" s="203"/>
    </row>
    <row r="42" spans="1:10" ht="126.6" customHeight="1" x14ac:dyDescent="0.25">
      <c r="A42" s="216" t="s">
        <v>40</v>
      </c>
      <c r="B42" s="217"/>
      <c r="C42" s="217"/>
      <c r="D42" s="218"/>
      <c r="E42" s="212" t="s">
        <v>21</v>
      </c>
      <c r="F42" s="213"/>
      <c r="G42" s="4" t="s">
        <v>383</v>
      </c>
      <c r="H42" s="4">
        <v>1</v>
      </c>
      <c r="I42" s="178"/>
      <c r="J42" s="203"/>
    </row>
    <row r="43" spans="1:10" ht="45.6" customHeight="1" x14ac:dyDescent="0.25">
      <c r="A43" s="216" t="s">
        <v>41</v>
      </c>
      <c r="B43" s="217"/>
      <c r="C43" s="217"/>
      <c r="D43" s="218"/>
      <c r="E43" s="212" t="s">
        <v>22</v>
      </c>
      <c r="F43" s="213"/>
      <c r="G43" s="4" t="s">
        <v>383</v>
      </c>
      <c r="H43" s="4">
        <v>1</v>
      </c>
      <c r="I43" s="178"/>
      <c r="J43" s="203"/>
    </row>
    <row r="44" spans="1:10" ht="73.5" customHeight="1" x14ac:dyDescent="0.25">
      <c r="A44" s="216" t="s">
        <v>42</v>
      </c>
      <c r="B44" s="217"/>
      <c r="C44" s="217"/>
      <c r="D44" s="218"/>
      <c r="E44" s="212" t="s">
        <v>23</v>
      </c>
      <c r="F44" s="213"/>
      <c r="G44" s="4" t="s">
        <v>383</v>
      </c>
      <c r="H44" s="4">
        <v>1</v>
      </c>
      <c r="I44" s="178"/>
      <c r="J44" s="203"/>
    </row>
    <row r="45" spans="1:10" ht="20.65" customHeight="1" x14ac:dyDescent="0.25">
      <c r="A45" s="216" t="s">
        <v>43</v>
      </c>
      <c r="B45" s="217"/>
      <c r="C45" s="217"/>
      <c r="D45" s="218"/>
      <c r="E45" s="212" t="s">
        <v>23</v>
      </c>
      <c r="F45" s="213"/>
      <c r="G45" s="4" t="s">
        <v>383</v>
      </c>
      <c r="H45" s="4">
        <v>1</v>
      </c>
      <c r="I45" s="178"/>
      <c r="J45" s="203"/>
    </row>
    <row r="46" spans="1:10" ht="123.6" customHeight="1" x14ac:dyDescent="0.25">
      <c r="A46" s="217" t="s">
        <v>44</v>
      </c>
      <c r="B46" s="219"/>
      <c r="C46" s="219"/>
      <c r="D46" s="220"/>
      <c r="E46" s="212" t="s">
        <v>23</v>
      </c>
      <c r="F46" s="213"/>
      <c r="G46" s="4" t="s">
        <v>383</v>
      </c>
      <c r="H46" s="4">
        <v>1</v>
      </c>
      <c r="I46" s="178"/>
      <c r="J46" s="203"/>
    </row>
    <row r="47" spans="1:10" ht="85.15" customHeight="1" x14ac:dyDescent="0.25">
      <c r="A47" s="217" t="s">
        <v>45</v>
      </c>
      <c r="B47" s="221"/>
      <c r="C47" s="221"/>
      <c r="D47" s="222"/>
      <c r="E47" s="212" t="s">
        <v>23</v>
      </c>
      <c r="F47" s="213"/>
      <c r="G47" s="4" t="s">
        <v>383</v>
      </c>
      <c r="H47" s="4">
        <v>1</v>
      </c>
      <c r="I47" s="178"/>
      <c r="J47" s="203"/>
    </row>
    <row r="48" spans="1:10" ht="44.1" customHeight="1" x14ac:dyDescent="0.25">
      <c r="A48" s="216" t="s">
        <v>46</v>
      </c>
      <c r="B48" s="217"/>
      <c r="C48" s="217"/>
      <c r="D48" s="218"/>
      <c r="E48" s="212" t="s">
        <v>23</v>
      </c>
      <c r="F48" s="213"/>
      <c r="G48" s="4" t="s">
        <v>383</v>
      </c>
      <c r="H48" s="4">
        <v>1</v>
      </c>
      <c r="I48" s="178"/>
      <c r="J48" s="203"/>
    </row>
    <row r="49" spans="1:10" ht="37.5" customHeight="1" x14ac:dyDescent="0.25">
      <c r="A49" s="216" t="s">
        <v>47</v>
      </c>
      <c r="B49" s="217"/>
      <c r="C49" s="217"/>
      <c r="D49" s="218"/>
      <c r="E49" s="212" t="s">
        <v>23</v>
      </c>
      <c r="F49" s="213"/>
      <c r="G49" s="4" t="s">
        <v>383</v>
      </c>
      <c r="H49" s="4">
        <v>1</v>
      </c>
      <c r="I49" s="178"/>
      <c r="J49" s="203"/>
    </row>
    <row r="50" spans="1:10" ht="29.1" customHeight="1" x14ac:dyDescent="0.25">
      <c r="A50" s="216" t="s">
        <v>48</v>
      </c>
      <c r="B50" s="217"/>
      <c r="C50" s="217"/>
      <c r="D50" s="218"/>
      <c r="E50" s="212" t="s">
        <v>23</v>
      </c>
      <c r="F50" s="213"/>
      <c r="G50" s="4" t="s">
        <v>383</v>
      </c>
      <c r="H50" s="4">
        <v>1</v>
      </c>
      <c r="I50" s="178"/>
      <c r="J50" s="203"/>
    </row>
    <row r="51" spans="1:10" ht="19.149999999999999" customHeight="1" x14ac:dyDescent="0.25">
      <c r="A51" s="216" t="s">
        <v>49</v>
      </c>
      <c r="B51" s="217"/>
      <c r="C51" s="217"/>
      <c r="D51" s="218"/>
      <c r="E51" s="212" t="s">
        <v>23</v>
      </c>
      <c r="F51" s="213"/>
      <c r="G51" s="4" t="s">
        <v>383</v>
      </c>
      <c r="H51" s="4">
        <v>1</v>
      </c>
      <c r="I51" s="178"/>
      <c r="J51" s="203"/>
    </row>
    <row r="52" spans="1:10" ht="89.65" customHeight="1" x14ac:dyDescent="0.25">
      <c r="A52" s="216" t="s">
        <v>50</v>
      </c>
      <c r="B52" s="217"/>
      <c r="C52" s="217"/>
      <c r="D52" s="218"/>
      <c r="E52" s="212" t="s">
        <v>24</v>
      </c>
      <c r="F52" s="213"/>
      <c r="G52" s="4" t="s">
        <v>383</v>
      </c>
      <c r="H52" s="4">
        <v>1</v>
      </c>
      <c r="I52" s="178"/>
      <c r="J52" s="203"/>
    </row>
    <row r="53" spans="1:10" ht="32.1" customHeight="1" x14ac:dyDescent="0.25">
      <c r="A53" s="216" t="s">
        <v>51</v>
      </c>
      <c r="B53" s="217"/>
      <c r="C53" s="217"/>
      <c r="D53" s="218"/>
      <c r="E53" s="212" t="s">
        <v>25</v>
      </c>
      <c r="F53" s="213"/>
      <c r="G53" s="4" t="s">
        <v>383</v>
      </c>
      <c r="H53" s="4">
        <v>1</v>
      </c>
      <c r="I53" s="178"/>
      <c r="J53" s="203"/>
    </row>
    <row r="54" spans="1:10" ht="24" customHeight="1" x14ac:dyDescent="0.25">
      <c r="A54" s="216" t="s">
        <v>54</v>
      </c>
      <c r="B54" s="217"/>
      <c r="C54" s="217"/>
      <c r="D54" s="218"/>
      <c r="E54" s="212"/>
      <c r="F54" s="213"/>
      <c r="G54" s="4" t="s">
        <v>383</v>
      </c>
      <c r="H54" s="4">
        <v>1</v>
      </c>
      <c r="I54" s="178"/>
      <c r="J54" s="203"/>
    </row>
    <row r="55" spans="1:10" x14ac:dyDescent="0.25">
      <c r="A55" s="206" t="s">
        <v>53</v>
      </c>
      <c r="B55" s="207"/>
      <c r="C55" s="207"/>
      <c r="D55" s="207"/>
      <c r="E55" s="207"/>
      <c r="F55" s="207"/>
      <c r="G55" s="208"/>
      <c r="H55" s="209">
        <f>SUM(H28:H54)</f>
        <v>26</v>
      </c>
      <c r="I55" s="210"/>
      <c r="J55" s="211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10" x14ac:dyDescent="0.25">
      <c r="A57" s="199" t="s">
        <v>64</v>
      </c>
      <c r="B57" s="199"/>
      <c r="C57" s="197" t="s">
        <v>63</v>
      </c>
      <c r="D57" s="198"/>
      <c r="E57" s="198"/>
      <c r="F57" s="198"/>
      <c r="G57" s="198"/>
      <c r="H57" s="198"/>
      <c r="I57" s="198"/>
      <c r="J57" s="198"/>
    </row>
    <row r="58" spans="1:10" ht="6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10" x14ac:dyDescent="0.25">
      <c r="A59" s="15"/>
      <c r="C59" s="29"/>
      <c r="D59" s="31">
        <v>26</v>
      </c>
      <c r="E59" s="144" t="s">
        <v>60</v>
      </c>
      <c r="F59" s="204" t="s">
        <v>61</v>
      </c>
      <c r="G59" s="205">
        <f>D59/D60*100</f>
        <v>100</v>
      </c>
      <c r="H59" s="144" t="s">
        <v>62</v>
      </c>
      <c r="I59" s="2"/>
    </row>
    <row r="60" spans="1:10" x14ac:dyDescent="0.25">
      <c r="C60" s="30"/>
      <c r="D60" s="20">
        <v>26</v>
      </c>
      <c r="E60" s="144"/>
      <c r="F60" s="204"/>
      <c r="G60" s="205"/>
      <c r="H60" s="144"/>
      <c r="I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10" ht="22.9" customHeight="1" x14ac:dyDescent="0.3">
      <c r="A62" s="200"/>
      <c r="B62" s="201"/>
      <c r="C62" s="155" t="s">
        <v>144</v>
      </c>
      <c r="D62" s="155"/>
      <c r="E62" s="155"/>
      <c r="F62" s="155"/>
      <c r="G62" s="155"/>
      <c r="H62" s="79">
        <v>1</v>
      </c>
      <c r="I62" s="40"/>
      <c r="J62" s="1"/>
    </row>
    <row r="63" spans="1:10" ht="23.65" customHeight="1" x14ac:dyDescent="0.25">
      <c r="A63" s="2"/>
      <c r="B63" s="2"/>
      <c r="C63" s="2"/>
      <c r="D63" s="2"/>
      <c r="E63" s="2"/>
      <c r="F63" s="2"/>
      <c r="G63" s="2"/>
      <c r="H63" s="100" t="s">
        <v>100</v>
      </c>
      <c r="I63" s="2"/>
    </row>
    <row r="64" spans="1:10" x14ac:dyDescent="0.25">
      <c r="A64" s="34"/>
      <c r="B64" s="34"/>
      <c r="C64" s="34"/>
      <c r="D64" s="34"/>
      <c r="E64" s="34"/>
      <c r="F64" s="34"/>
      <c r="G64" s="34"/>
      <c r="H64" s="38"/>
      <c r="I64" s="34"/>
    </row>
    <row r="65" spans="1:10" ht="18.75" x14ac:dyDescent="0.25">
      <c r="A65" s="202" t="s">
        <v>65</v>
      </c>
      <c r="B65" s="202"/>
      <c r="C65" s="202"/>
      <c r="D65" s="202"/>
      <c r="E65" s="202"/>
      <c r="F65" s="202"/>
      <c r="G65" s="202"/>
      <c r="H65" s="202"/>
      <c r="I65" s="202"/>
      <c r="J65" s="202"/>
    </row>
    <row r="66" spans="1:10" ht="62.25" customHeight="1" x14ac:dyDescent="0.25">
      <c r="A66" s="188" t="s">
        <v>424</v>
      </c>
      <c r="B66" s="188"/>
      <c r="C66" s="188"/>
      <c r="D66" s="188"/>
      <c r="E66" s="188"/>
      <c r="F66" s="188"/>
      <c r="G66" s="188"/>
      <c r="H66" s="188"/>
      <c r="I66" s="188"/>
      <c r="J66" s="188"/>
    </row>
    <row r="67" spans="1:10" ht="15" customHeight="1" x14ac:dyDescent="0.25">
      <c r="A67" s="157" t="s">
        <v>66</v>
      </c>
      <c r="B67" s="157"/>
      <c r="C67" s="157"/>
      <c r="D67" s="157"/>
      <c r="E67" s="157"/>
      <c r="F67" s="157"/>
      <c r="G67" s="157"/>
      <c r="H67" s="157"/>
      <c r="I67" s="157"/>
      <c r="J67" s="157"/>
    </row>
    <row r="70" spans="1:10" ht="18.75" x14ac:dyDescent="0.3">
      <c r="A70" s="16" t="s">
        <v>67</v>
      </c>
      <c r="B70" s="162" t="s">
        <v>68</v>
      </c>
      <c r="C70" s="186"/>
      <c r="D70" s="186"/>
      <c r="E70" s="186"/>
      <c r="F70" s="186"/>
      <c r="G70" s="186"/>
      <c r="H70" s="186"/>
      <c r="I70" s="186"/>
      <c r="J70" s="17"/>
    </row>
    <row r="71" spans="1:10" ht="51" customHeight="1" x14ac:dyDescent="0.25">
      <c r="B71" s="186"/>
      <c r="C71" s="186"/>
      <c r="D71" s="186"/>
      <c r="E71" s="186"/>
      <c r="F71" s="186"/>
      <c r="G71" s="186"/>
      <c r="H71" s="186"/>
      <c r="I71" s="186"/>
      <c r="J71" s="17"/>
    </row>
    <row r="73" spans="1:10" x14ac:dyDescent="0.25">
      <c r="A73" s="11"/>
      <c r="B73" s="189" t="s">
        <v>69</v>
      </c>
      <c r="C73" s="189"/>
      <c r="D73" s="189"/>
      <c r="E73" s="189"/>
      <c r="F73" s="189"/>
      <c r="G73" s="189"/>
      <c r="H73" s="189"/>
    </row>
    <row r="74" spans="1:10" x14ac:dyDescent="0.25">
      <c r="A74" s="11"/>
      <c r="B74" s="24"/>
      <c r="C74" s="24"/>
      <c r="D74" s="24"/>
      <c r="E74" s="24"/>
      <c r="F74" s="24"/>
      <c r="G74" s="24"/>
      <c r="H74" s="24"/>
    </row>
    <row r="75" spans="1:10" x14ac:dyDescent="0.25">
      <c r="A75" s="190" t="s">
        <v>59</v>
      </c>
      <c r="B75" s="191"/>
      <c r="C75" s="191"/>
      <c r="D75" s="14"/>
      <c r="E75" s="23" t="s">
        <v>57</v>
      </c>
      <c r="F75" s="24"/>
      <c r="G75" s="24"/>
      <c r="H75" s="24"/>
    </row>
    <row r="76" spans="1:10" x14ac:dyDescent="0.25">
      <c r="A76" s="190" t="s">
        <v>56</v>
      </c>
      <c r="B76" s="191"/>
      <c r="C76" s="191"/>
      <c r="D76" s="192"/>
      <c r="E76" s="23" t="s">
        <v>58</v>
      </c>
      <c r="F76" s="24"/>
      <c r="G76" s="24"/>
      <c r="H76" s="24"/>
    </row>
    <row r="78" spans="1:10" ht="63" x14ac:dyDescent="0.25">
      <c r="A78" s="180" t="s">
        <v>12</v>
      </c>
      <c r="B78" s="180"/>
      <c r="C78" s="180"/>
      <c r="D78" s="180"/>
      <c r="E78" s="178" t="s">
        <v>407</v>
      </c>
      <c r="F78" s="179"/>
      <c r="G78" s="25" t="s">
        <v>410</v>
      </c>
      <c r="H78" s="25" t="s">
        <v>13</v>
      </c>
      <c r="I78" s="180" t="s">
        <v>406</v>
      </c>
      <c r="J78" s="193"/>
    </row>
    <row r="79" spans="1:10" ht="14.65" customHeight="1" x14ac:dyDescent="0.25">
      <c r="A79" s="194" t="s">
        <v>73</v>
      </c>
      <c r="B79" s="194"/>
      <c r="C79" s="194"/>
      <c r="D79" s="194"/>
      <c r="E79" s="195"/>
      <c r="F79" s="195"/>
      <c r="G79" s="195"/>
      <c r="H79" s="195"/>
      <c r="I79" s="195"/>
      <c r="J79" s="195"/>
    </row>
    <row r="80" spans="1:10" ht="64.5" customHeight="1" x14ac:dyDescent="0.25">
      <c r="A80" s="196" t="s">
        <v>79</v>
      </c>
      <c r="B80" s="196"/>
      <c r="C80" s="196"/>
      <c r="D80" s="196"/>
      <c r="E80" s="178" t="s">
        <v>74</v>
      </c>
      <c r="F80" s="179"/>
      <c r="G80" s="28" t="s">
        <v>383</v>
      </c>
      <c r="H80" s="36">
        <f>SUM(H62:H79)</f>
        <v>1</v>
      </c>
      <c r="I80" s="156"/>
      <c r="J80" s="156"/>
    </row>
    <row r="81" spans="1:10" ht="37.5" customHeight="1" x14ac:dyDescent="0.25">
      <c r="A81" s="196" t="s">
        <v>80</v>
      </c>
      <c r="B81" s="196"/>
      <c r="C81" s="196"/>
      <c r="D81" s="196"/>
      <c r="E81" s="178" t="s">
        <v>74</v>
      </c>
      <c r="F81" s="179"/>
      <c r="G81" s="28" t="s">
        <v>383</v>
      </c>
      <c r="H81" s="36">
        <v>1</v>
      </c>
      <c r="I81" s="156"/>
      <c r="J81" s="156"/>
    </row>
    <row r="82" spans="1:10" ht="63.75" customHeight="1" x14ac:dyDescent="0.25">
      <c r="A82" s="196" t="s">
        <v>81</v>
      </c>
      <c r="B82" s="196"/>
      <c r="C82" s="196"/>
      <c r="D82" s="196"/>
      <c r="E82" s="178" t="s">
        <v>74</v>
      </c>
      <c r="F82" s="179"/>
      <c r="G82" s="28" t="s">
        <v>383</v>
      </c>
      <c r="H82" s="36">
        <v>1</v>
      </c>
      <c r="I82" s="156"/>
      <c r="J82" s="156"/>
    </row>
    <row r="83" spans="1:10" ht="37.15" customHeight="1" x14ac:dyDescent="0.25">
      <c r="A83" s="196" t="s">
        <v>82</v>
      </c>
      <c r="B83" s="196"/>
      <c r="C83" s="196"/>
      <c r="D83" s="196"/>
      <c r="E83" s="178" t="s">
        <v>74</v>
      </c>
      <c r="F83" s="179"/>
      <c r="G83" s="28" t="s">
        <v>383</v>
      </c>
      <c r="H83" s="36">
        <v>1</v>
      </c>
      <c r="I83" s="156"/>
      <c r="J83" s="156"/>
    </row>
    <row r="84" spans="1:10" ht="218.65" customHeight="1" x14ac:dyDescent="0.25">
      <c r="A84" s="196" t="s">
        <v>83</v>
      </c>
      <c r="B84" s="196"/>
      <c r="C84" s="196"/>
      <c r="D84" s="196"/>
      <c r="E84" s="178" t="s">
        <v>74</v>
      </c>
      <c r="F84" s="179"/>
      <c r="G84" s="28" t="s">
        <v>383</v>
      </c>
      <c r="H84" s="36">
        <v>1</v>
      </c>
      <c r="I84" s="156"/>
      <c r="J84" s="156"/>
    </row>
    <row r="85" spans="1:10" ht="20.65" customHeight="1" x14ac:dyDescent="0.25">
      <c r="A85" s="195" t="s">
        <v>71</v>
      </c>
      <c r="B85" s="195"/>
      <c r="C85" s="195"/>
      <c r="D85" s="195"/>
      <c r="E85" s="233"/>
      <c r="F85" s="233"/>
      <c r="G85" s="233"/>
      <c r="H85" s="233"/>
      <c r="I85" s="233"/>
      <c r="J85" s="233"/>
    </row>
    <row r="86" spans="1:10" x14ac:dyDescent="0.25">
      <c r="A86" s="196" t="s">
        <v>84</v>
      </c>
      <c r="B86" s="196"/>
      <c r="C86" s="196"/>
      <c r="D86" s="196"/>
      <c r="E86" s="178" t="s">
        <v>75</v>
      </c>
      <c r="F86" s="179"/>
      <c r="G86" s="18" t="s">
        <v>383</v>
      </c>
      <c r="H86" s="36">
        <v>1</v>
      </c>
      <c r="I86" s="196"/>
      <c r="J86" s="196"/>
    </row>
    <row r="87" spans="1:10" ht="57.75" customHeight="1" x14ac:dyDescent="0.25">
      <c r="A87" s="196" t="s">
        <v>85</v>
      </c>
      <c r="B87" s="196"/>
      <c r="C87" s="196"/>
      <c r="D87" s="196"/>
      <c r="E87" s="178" t="s">
        <v>75</v>
      </c>
      <c r="F87" s="179"/>
      <c r="G87" s="18" t="s">
        <v>383</v>
      </c>
      <c r="H87" s="36">
        <v>1</v>
      </c>
      <c r="I87" s="196"/>
      <c r="J87" s="196"/>
    </row>
    <row r="88" spans="1:10" ht="30" customHeight="1" x14ac:dyDescent="0.25">
      <c r="A88" s="196" t="s">
        <v>86</v>
      </c>
      <c r="B88" s="196"/>
      <c r="C88" s="196"/>
      <c r="D88" s="196"/>
      <c r="E88" s="178" t="s">
        <v>77</v>
      </c>
      <c r="F88" s="179"/>
      <c r="G88" s="18" t="s">
        <v>383</v>
      </c>
      <c r="H88" s="36">
        <v>1</v>
      </c>
      <c r="I88" s="196"/>
      <c r="J88" s="196"/>
    </row>
    <row r="89" spans="1:10" ht="42" customHeight="1" x14ac:dyDescent="0.25">
      <c r="A89" s="196" t="s">
        <v>87</v>
      </c>
      <c r="B89" s="196"/>
      <c r="C89" s="196"/>
      <c r="D89" s="196"/>
      <c r="E89" s="178" t="s">
        <v>77</v>
      </c>
      <c r="F89" s="179"/>
      <c r="G89" s="18" t="s">
        <v>383</v>
      </c>
      <c r="H89" s="36">
        <v>1</v>
      </c>
      <c r="I89" s="196"/>
      <c r="J89" s="196"/>
    </row>
    <row r="90" spans="1:10" ht="15" customHeight="1" x14ac:dyDescent="0.25">
      <c r="A90" s="196" t="s">
        <v>91</v>
      </c>
      <c r="B90" s="196"/>
      <c r="C90" s="196"/>
      <c r="D90" s="196"/>
      <c r="E90" s="178" t="s">
        <v>75</v>
      </c>
      <c r="F90" s="179"/>
      <c r="G90" s="18" t="s">
        <v>383</v>
      </c>
      <c r="H90" s="36">
        <v>1</v>
      </c>
      <c r="I90" s="196"/>
      <c r="J90" s="196"/>
    </row>
    <row r="91" spans="1:10" ht="79.5" customHeight="1" x14ac:dyDescent="0.25">
      <c r="A91" s="196" t="s">
        <v>92</v>
      </c>
      <c r="B91" s="196"/>
      <c r="C91" s="196"/>
      <c r="D91" s="196"/>
      <c r="E91" s="178" t="s">
        <v>75</v>
      </c>
      <c r="F91" s="179"/>
      <c r="G91" s="18" t="s">
        <v>383</v>
      </c>
      <c r="H91" s="36">
        <v>1</v>
      </c>
      <c r="I91" s="196"/>
      <c r="J91" s="196"/>
    </row>
    <row r="92" spans="1:10" ht="42.6" customHeight="1" x14ac:dyDescent="0.25">
      <c r="A92" s="196" t="s">
        <v>93</v>
      </c>
      <c r="B92" s="196"/>
      <c r="C92" s="196"/>
      <c r="D92" s="196"/>
      <c r="E92" s="178" t="s">
        <v>75</v>
      </c>
      <c r="F92" s="179"/>
      <c r="G92" s="10" t="s">
        <v>88</v>
      </c>
      <c r="H92" s="36"/>
      <c r="I92" s="196"/>
      <c r="J92" s="196"/>
    </row>
    <row r="93" spans="1:10" ht="31.5" customHeight="1" x14ac:dyDescent="0.25">
      <c r="A93" s="196" t="s">
        <v>94</v>
      </c>
      <c r="B93" s="196"/>
      <c r="C93" s="196"/>
      <c r="D93" s="196"/>
      <c r="E93" s="178" t="s">
        <v>76</v>
      </c>
      <c r="F93" s="179"/>
      <c r="G93" s="18" t="s">
        <v>383</v>
      </c>
      <c r="H93" s="36">
        <v>1</v>
      </c>
      <c r="I93" s="196"/>
      <c r="J93" s="196"/>
    </row>
    <row r="94" spans="1:10" ht="18" customHeight="1" x14ac:dyDescent="0.25">
      <c r="A94" s="195" t="s">
        <v>72</v>
      </c>
      <c r="B94" s="195"/>
      <c r="C94" s="195"/>
      <c r="D94" s="195"/>
      <c r="E94" s="195"/>
      <c r="F94" s="195"/>
      <c r="G94" s="195"/>
      <c r="H94" s="195"/>
      <c r="I94" s="195"/>
      <c r="J94" s="195"/>
    </row>
    <row r="95" spans="1:10" ht="34.5" customHeight="1" x14ac:dyDescent="0.25">
      <c r="A95" s="196" t="s">
        <v>95</v>
      </c>
      <c r="B95" s="196"/>
      <c r="C95" s="196"/>
      <c r="D95" s="196"/>
      <c r="E95" s="178" t="s">
        <v>74</v>
      </c>
      <c r="F95" s="179"/>
      <c r="G95" s="18" t="s">
        <v>383</v>
      </c>
      <c r="H95" s="36">
        <v>1</v>
      </c>
      <c r="I95" s="196"/>
      <c r="J95" s="196"/>
    </row>
    <row r="96" spans="1:10" ht="29.1" customHeight="1" x14ac:dyDescent="0.25">
      <c r="A96" s="196" t="s">
        <v>96</v>
      </c>
      <c r="B96" s="196"/>
      <c r="C96" s="196"/>
      <c r="D96" s="196"/>
      <c r="E96" s="178" t="s">
        <v>74</v>
      </c>
      <c r="F96" s="179"/>
      <c r="G96" s="18" t="s">
        <v>383</v>
      </c>
      <c r="H96" s="36">
        <v>1</v>
      </c>
      <c r="I96" s="196"/>
      <c r="J96" s="196"/>
    </row>
    <row r="97" spans="1:17" ht="33" customHeight="1" x14ac:dyDescent="0.25">
      <c r="A97" s="196" t="s">
        <v>384</v>
      </c>
      <c r="B97" s="196"/>
      <c r="C97" s="196"/>
      <c r="D97" s="196"/>
      <c r="E97" s="178" t="s">
        <v>74</v>
      </c>
      <c r="F97" s="179"/>
      <c r="G97" s="18" t="s">
        <v>383</v>
      </c>
      <c r="H97" s="36">
        <v>1</v>
      </c>
      <c r="I97" s="196"/>
      <c r="J97" s="196"/>
    </row>
    <row r="98" spans="1:17" ht="140.1" customHeight="1" x14ac:dyDescent="0.25">
      <c r="A98" s="196" t="s">
        <v>385</v>
      </c>
      <c r="B98" s="196"/>
      <c r="C98" s="196"/>
      <c r="D98" s="196"/>
      <c r="E98" s="178" t="s">
        <v>74</v>
      </c>
      <c r="F98" s="179"/>
      <c r="G98" s="18" t="s">
        <v>383</v>
      </c>
      <c r="H98" s="36">
        <v>1</v>
      </c>
      <c r="I98" s="196"/>
      <c r="J98" s="196"/>
    </row>
    <row r="99" spans="1:17" ht="18.75" x14ac:dyDescent="0.25">
      <c r="A99" s="256" t="s">
        <v>78</v>
      </c>
      <c r="B99" s="257"/>
      <c r="C99" s="257"/>
      <c r="D99" s="257"/>
      <c r="E99" s="257"/>
      <c r="F99" s="257"/>
      <c r="G99" s="258"/>
      <c r="H99" s="121">
        <f>H98+H97+H96+H95+H94+H93+H92+H91+H90+H89+H88+H87+H86+H84+H83+H82+H81+H80</f>
        <v>16</v>
      </c>
      <c r="I99" s="122"/>
      <c r="J99" s="123"/>
    </row>
    <row r="100" spans="1:17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7" x14ac:dyDescent="0.25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17" x14ac:dyDescent="0.25">
      <c r="A102" s="199" t="s">
        <v>64</v>
      </c>
      <c r="B102" s="199"/>
      <c r="C102" s="197" t="s">
        <v>409</v>
      </c>
      <c r="D102" s="198"/>
      <c r="E102" s="198"/>
      <c r="F102" s="198"/>
      <c r="G102" s="198"/>
      <c r="H102" s="198"/>
      <c r="I102" s="198"/>
      <c r="J102" s="198"/>
      <c r="Q102" s="107"/>
    </row>
    <row r="103" spans="1:17" x14ac:dyDescent="0.25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17" x14ac:dyDescent="0.25">
      <c r="A104" s="15"/>
      <c r="C104" s="29"/>
      <c r="D104" s="31">
        <v>16</v>
      </c>
      <c r="E104" s="144" t="s">
        <v>60</v>
      </c>
      <c r="F104" s="204" t="s">
        <v>61</v>
      </c>
      <c r="G104" s="205">
        <f>D104/D105*100</f>
        <v>100</v>
      </c>
      <c r="H104" s="144" t="s">
        <v>62</v>
      </c>
      <c r="I104" s="21"/>
    </row>
    <row r="105" spans="1:17" x14ac:dyDescent="0.25">
      <c r="C105" s="30"/>
      <c r="D105" s="21">
        <v>16</v>
      </c>
      <c r="E105" s="144"/>
      <c r="F105" s="204"/>
      <c r="G105" s="205"/>
      <c r="H105" s="144"/>
      <c r="I105" s="21"/>
    </row>
    <row r="106" spans="1:17" x14ac:dyDescent="0.25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17" ht="22.9" customHeight="1" x14ac:dyDescent="0.3">
      <c r="A107" s="200"/>
      <c r="B107" s="201"/>
      <c r="C107" s="155" t="s">
        <v>144</v>
      </c>
      <c r="D107" s="155"/>
      <c r="E107" s="155"/>
      <c r="F107" s="155"/>
      <c r="G107" s="155"/>
      <c r="H107" s="79">
        <v>1</v>
      </c>
      <c r="I107" s="40"/>
      <c r="J107" s="1"/>
    </row>
    <row r="108" spans="1:17" x14ac:dyDescent="0.25">
      <c r="A108" s="21"/>
      <c r="B108" s="21"/>
      <c r="C108" s="21"/>
      <c r="D108" s="21"/>
      <c r="E108" s="21"/>
      <c r="F108" s="21"/>
      <c r="G108" s="21"/>
      <c r="H108" s="80" t="s">
        <v>100</v>
      </c>
      <c r="I108" s="21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8"/>
      <c r="I109" s="34"/>
    </row>
    <row r="110" spans="1:17" ht="18.75" x14ac:dyDescent="0.25">
      <c r="A110" s="202" t="s">
        <v>306</v>
      </c>
      <c r="B110" s="202"/>
      <c r="C110" s="202"/>
      <c r="D110" s="202"/>
      <c r="E110" s="202"/>
      <c r="F110" s="202"/>
      <c r="G110" s="202"/>
      <c r="H110" s="202"/>
      <c r="I110" s="202"/>
      <c r="J110" s="202"/>
    </row>
    <row r="111" spans="1:17" ht="74.25" customHeight="1" x14ac:dyDescent="0.25">
      <c r="A111" s="242" t="s">
        <v>426</v>
      </c>
      <c r="B111" s="242"/>
      <c r="C111" s="242"/>
      <c r="D111" s="242"/>
      <c r="E111" s="242"/>
      <c r="F111" s="242"/>
      <c r="G111" s="242"/>
      <c r="H111" s="242"/>
      <c r="I111" s="242"/>
      <c r="J111" s="242"/>
    </row>
    <row r="112" spans="1:17" x14ac:dyDescent="0.25">
      <c r="A112" s="157" t="s">
        <v>408</v>
      </c>
      <c r="B112" s="157"/>
      <c r="C112" s="157"/>
      <c r="D112" s="157"/>
      <c r="E112" s="157"/>
      <c r="F112" s="157"/>
      <c r="G112" s="157"/>
      <c r="H112" s="157"/>
      <c r="I112" s="157"/>
      <c r="J112" s="157"/>
    </row>
    <row r="116" spans="1:10" ht="18.75" x14ac:dyDescent="0.3">
      <c r="A116" s="7" t="s">
        <v>89</v>
      </c>
      <c r="B116" s="226" t="s">
        <v>90</v>
      </c>
      <c r="C116" s="226"/>
      <c r="D116" s="226"/>
      <c r="E116" s="226"/>
      <c r="F116" s="226"/>
      <c r="G116" s="226"/>
      <c r="H116" s="226"/>
      <c r="I116" s="226"/>
    </row>
    <row r="117" spans="1:10" x14ac:dyDescent="0.25">
      <c r="B117" s="226"/>
      <c r="C117" s="226"/>
      <c r="D117" s="226"/>
      <c r="E117" s="226"/>
      <c r="F117" s="226"/>
      <c r="G117" s="226"/>
      <c r="H117" s="226"/>
      <c r="I117" s="226"/>
    </row>
    <row r="119" spans="1:10" x14ac:dyDescent="0.25">
      <c r="A119" s="186" t="s">
        <v>97</v>
      </c>
      <c r="B119" s="186"/>
      <c r="C119" s="186"/>
      <c r="D119" s="186"/>
      <c r="E119" s="186"/>
      <c r="F119" s="186"/>
      <c r="G119" s="186"/>
      <c r="H119" s="186"/>
      <c r="I119" s="236" t="s">
        <v>383</v>
      </c>
      <c r="J119" s="236"/>
    </row>
    <row r="120" spans="1:10" x14ac:dyDescent="0.25">
      <c r="I120" s="237" t="s">
        <v>98</v>
      </c>
      <c r="J120" s="237"/>
    </row>
    <row r="121" spans="1:10" ht="22.5" x14ac:dyDescent="0.3">
      <c r="C121" s="39" t="s">
        <v>99</v>
      </c>
      <c r="D121" s="39"/>
      <c r="E121" s="39"/>
      <c r="F121" s="39"/>
      <c r="G121" s="39"/>
      <c r="H121" s="81">
        <v>1</v>
      </c>
    </row>
    <row r="122" spans="1:10" x14ac:dyDescent="0.25">
      <c r="H122" s="80" t="s">
        <v>100</v>
      </c>
    </row>
    <row r="124" spans="1:10" ht="6" customHeight="1" x14ac:dyDescent="0.25"/>
    <row r="125" spans="1:10" ht="30" customHeight="1" x14ac:dyDescent="0.3">
      <c r="A125" s="7" t="s">
        <v>101</v>
      </c>
      <c r="B125" s="226" t="s">
        <v>102</v>
      </c>
      <c r="C125" s="226"/>
      <c r="D125" s="226"/>
      <c r="E125" s="226"/>
      <c r="F125" s="226"/>
      <c r="G125" s="226"/>
      <c r="H125" s="226"/>
      <c r="I125" s="226"/>
    </row>
    <row r="126" spans="1:10" x14ac:dyDescent="0.25">
      <c r="B126" s="226"/>
      <c r="C126" s="226"/>
      <c r="D126" s="226"/>
      <c r="E126" s="226"/>
      <c r="F126" s="226"/>
      <c r="G126" s="226"/>
      <c r="H126" s="226"/>
      <c r="I126" s="226"/>
    </row>
    <row r="128" spans="1:10" ht="16.5" customHeight="1" x14ac:dyDescent="0.25">
      <c r="A128" s="42" t="s">
        <v>103</v>
      </c>
      <c r="B128" s="245" t="s">
        <v>425</v>
      </c>
      <c r="C128" s="245"/>
      <c r="D128" s="245"/>
      <c r="E128" s="245"/>
      <c r="F128" s="245"/>
      <c r="G128" s="245"/>
      <c r="H128" s="245"/>
    </row>
    <row r="129" spans="1:10" ht="29.1" customHeight="1" x14ac:dyDescent="0.25">
      <c r="A129" s="197" t="s">
        <v>104</v>
      </c>
      <c r="B129" s="197"/>
      <c r="C129" s="197"/>
      <c r="D129" s="197"/>
      <c r="E129" s="197"/>
      <c r="F129" s="197"/>
      <c r="G129" s="197"/>
      <c r="H129" s="250"/>
      <c r="I129" s="236" t="s">
        <v>383</v>
      </c>
      <c r="J129" s="236"/>
    </row>
    <row r="130" spans="1:10" ht="15.75" customHeight="1" x14ac:dyDescent="0.25">
      <c r="B130" s="120"/>
      <c r="C130" s="120"/>
      <c r="D130" s="120"/>
      <c r="E130" s="120"/>
      <c r="F130" s="120"/>
      <c r="G130" s="120"/>
      <c r="H130" s="120"/>
      <c r="I130" s="253" t="s">
        <v>98</v>
      </c>
      <c r="J130" s="253"/>
    </row>
    <row r="131" spans="1:10" ht="17.25" customHeight="1" x14ac:dyDescent="0.2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</row>
    <row r="132" spans="1:10" ht="22.5" x14ac:dyDescent="0.3">
      <c r="B132" s="78"/>
      <c r="C132" s="39" t="s">
        <v>99</v>
      </c>
      <c r="D132" s="39"/>
      <c r="E132" s="39"/>
      <c r="F132" s="39"/>
      <c r="G132" s="39"/>
      <c r="H132" s="131">
        <v>1</v>
      </c>
    </row>
    <row r="133" spans="1:10" x14ac:dyDescent="0.25">
      <c r="H133" s="80" t="s">
        <v>100</v>
      </c>
    </row>
    <row r="135" spans="1:10" ht="16.5" x14ac:dyDescent="0.25">
      <c r="A135" s="42" t="s">
        <v>106</v>
      </c>
      <c r="B135" s="254" t="s">
        <v>427</v>
      </c>
      <c r="C135" s="254"/>
      <c r="D135" s="254"/>
      <c r="E135" s="254"/>
      <c r="F135" s="254"/>
      <c r="G135" s="254"/>
      <c r="H135" s="254"/>
      <c r="I135" s="254"/>
    </row>
    <row r="136" spans="1:10" ht="28.5" customHeight="1" x14ac:dyDescent="0.25">
      <c r="B136" s="255"/>
      <c r="C136" s="255"/>
      <c r="D136" s="255"/>
      <c r="E136" s="255"/>
      <c r="F136" s="255"/>
      <c r="G136" s="255"/>
      <c r="H136" s="255"/>
      <c r="I136" s="255"/>
    </row>
    <row r="137" spans="1:10" ht="28.5" customHeight="1" x14ac:dyDescent="0.25">
      <c r="A137" s="197" t="s">
        <v>104</v>
      </c>
      <c r="B137" s="197"/>
      <c r="C137" s="197"/>
      <c r="D137" s="197"/>
      <c r="E137" s="197"/>
      <c r="F137" s="197"/>
      <c r="G137" s="197"/>
      <c r="H137" s="250"/>
      <c r="I137" s="236" t="s">
        <v>383</v>
      </c>
      <c r="J137" s="236"/>
    </row>
    <row r="138" spans="1:10" x14ac:dyDescent="0.25">
      <c r="I138" s="237" t="s">
        <v>98</v>
      </c>
      <c r="J138" s="237"/>
    </row>
    <row r="139" spans="1:10" ht="39" customHeight="1" x14ac:dyDescent="0.25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</row>
    <row r="140" spans="1:10" ht="22.5" x14ac:dyDescent="0.3">
      <c r="C140" s="39" t="s">
        <v>99</v>
      </c>
      <c r="D140" s="39"/>
      <c r="E140" s="39"/>
      <c r="F140" s="39"/>
      <c r="G140" s="39"/>
      <c r="H140" s="131">
        <v>1</v>
      </c>
    </row>
    <row r="141" spans="1:10" x14ac:dyDescent="0.25">
      <c r="H141" s="80" t="s">
        <v>100</v>
      </c>
    </row>
    <row r="142" spans="1:10" ht="18.75" x14ac:dyDescent="0.3">
      <c r="A142" s="43" t="s">
        <v>107</v>
      </c>
      <c r="B142" s="162" t="s">
        <v>108</v>
      </c>
      <c r="C142" s="162"/>
      <c r="D142" s="162"/>
      <c r="E142" s="162"/>
      <c r="F142" s="162"/>
      <c r="G142" s="162"/>
      <c r="H142" s="162"/>
      <c r="I142" s="162"/>
    </row>
    <row r="143" spans="1:10" ht="28.5" customHeight="1" x14ac:dyDescent="0.25">
      <c r="B143" s="162"/>
      <c r="C143" s="162"/>
      <c r="D143" s="162"/>
      <c r="E143" s="162"/>
      <c r="F143" s="162"/>
      <c r="G143" s="162"/>
      <c r="H143" s="162"/>
      <c r="I143" s="162"/>
    </row>
    <row r="145" spans="1:9" ht="20.65" customHeight="1" x14ac:dyDescent="0.3">
      <c r="A145" s="7" t="s">
        <v>105</v>
      </c>
      <c r="B145" s="162" t="s">
        <v>109</v>
      </c>
      <c r="C145" s="162"/>
      <c r="D145" s="162"/>
      <c r="E145" s="162"/>
      <c r="F145" s="162"/>
      <c r="G145" s="162"/>
      <c r="H145" s="162"/>
      <c r="I145" s="162"/>
    </row>
    <row r="146" spans="1:9" ht="27" customHeight="1" x14ac:dyDescent="0.25">
      <c r="B146" s="162"/>
      <c r="C146" s="162"/>
      <c r="D146" s="162"/>
      <c r="E146" s="162"/>
      <c r="F146" s="162"/>
      <c r="G146" s="162"/>
      <c r="H146" s="162"/>
      <c r="I146" s="162"/>
    </row>
    <row r="147" spans="1:9" ht="27" customHeight="1" x14ac:dyDescent="0.25">
      <c r="B147" s="26"/>
      <c r="C147" s="26"/>
      <c r="D147" s="26"/>
      <c r="E147" s="26"/>
      <c r="F147" s="26"/>
      <c r="G147" s="26"/>
      <c r="H147" s="26"/>
      <c r="I147" s="26"/>
    </row>
    <row r="148" spans="1:9" ht="15" customHeight="1" x14ac:dyDescent="0.25">
      <c r="B148" s="246" t="s">
        <v>114</v>
      </c>
      <c r="C148" s="246"/>
      <c r="D148" s="246"/>
      <c r="E148" s="246"/>
      <c r="F148" s="246"/>
      <c r="G148" s="246"/>
      <c r="H148" s="246"/>
      <c r="I148" s="246"/>
    </row>
    <row r="149" spans="1:9" ht="8.1" customHeight="1" x14ac:dyDescent="0.25">
      <c r="B149" s="26"/>
      <c r="C149" s="26"/>
      <c r="D149" s="26"/>
      <c r="E149" s="26"/>
      <c r="F149" s="26"/>
      <c r="G149" s="26"/>
      <c r="H149" s="26"/>
      <c r="I149" s="26"/>
    </row>
    <row r="150" spans="1:9" ht="15" customHeight="1" x14ac:dyDescent="0.25">
      <c r="B150" s="243" t="s">
        <v>115</v>
      </c>
      <c r="C150" s="243"/>
      <c r="D150" s="243"/>
      <c r="E150" s="243"/>
      <c r="F150" s="243"/>
      <c r="G150" s="243"/>
      <c r="H150" s="251">
        <v>42268</v>
      </c>
      <c r="I150" s="180"/>
    </row>
    <row r="151" spans="1:9" ht="19.149999999999999" customHeight="1" x14ac:dyDescent="0.25">
      <c r="B151" s="243" t="s">
        <v>116</v>
      </c>
      <c r="C151" s="243"/>
      <c r="D151" s="243"/>
      <c r="E151" s="243"/>
      <c r="F151" s="243"/>
      <c r="G151" s="243"/>
      <c r="H151" s="244" t="s">
        <v>387</v>
      </c>
      <c r="I151" s="180"/>
    </row>
    <row r="152" spans="1:9" ht="13.5" customHeight="1" x14ac:dyDescent="0.25">
      <c r="B152" s="243" t="s">
        <v>117</v>
      </c>
      <c r="C152" s="243"/>
      <c r="D152" s="243"/>
      <c r="E152" s="243"/>
      <c r="F152" s="243"/>
      <c r="G152" s="243"/>
      <c r="H152" s="252">
        <v>0.45833333333333331</v>
      </c>
      <c r="I152" s="180"/>
    </row>
    <row r="153" spans="1:9" ht="17.100000000000001" customHeight="1" x14ac:dyDescent="0.25">
      <c r="B153" s="243" t="s">
        <v>118</v>
      </c>
      <c r="C153" s="243"/>
      <c r="D153" s="243"/>
      <c r="E153" s="243"/>
      <c r="F153" s="243"/>
      <c r="G153" s="243"/>
      <c r="H153" s="244">
        <v>1</v>
      </c>
      <c r="I153" s="180"/>
    </row>
    <row r="154" spans="1:9" ht="17.100000000000001" customHeight="1" x14ac:dyDescent="0.25">
      <c r="B154" s="241" t="s">
        <v>122</v>
      </c>
      <c r="C154" s="241"/>
      <c r="D154" s="241"/>
      <c r="E154" s="241"/>
      <c r="F154" s="241"/>
      <c r="G154" s="241"/>
      <c r="H154" s="244" t="s">
        <v>388</v>
      </c>
      <c r="I154" s="180"/>
    </row>
    <row r="155" spans="1:9" ht="16.5" customHeight="1" x14ac:dyDescent="0.25">
      <c r="B155" s="243" t="s">
        <v>119</v>
      </c>
      <c r="C155" s="243"/>
      <c r="D155" s="243"/>
      <c r="E155" s="243"/>
      <c r="F155" s="243"/>
      <c r="G155" s="243"/>
      <c r="H155" s="244" t="s">
        <v>390</v>
      </c>
      <c r="I155" s="180"/>
    </row>
    <row r="156" spans="1:9" ht="15.6" customHeight="1" x14ac:dyDescent="0.25">
      <c r="B156" s="243" t="s">
        <v>120</v>
      </c>
      <c r="C156" s="243"/>
      <c r="D156" s="243"/>
      <c r="E156" s="243"/>
      <c r="F156" s="243"/>
      <c r="G156" s="243"/>
      <c r="H156" s="244" t="s">
        <v>391</v>
      </c>
      <c r="I156" s="180"/>
    </row>
    <row r="157" spans="1:9" ht="11.65" customHeight="1" x14ac:dyDescent="0.25">
      <c r="B157" s="46"/>
      <c r="C157" s="46"/>
      <c r="D157" s="46"/>
      <c r="E157" s="46"/>
      <c r="F157" s="46"/>
      <c r="G157" s="46"/>
      <c r="H157" s="47"/>
      <c r="I157" s="30"/>
    </row>
    <row r="158" spans="1:9" ht="23.65" customHeight="1" x14ac:dyDescent="0.25">
      <c r="B158" s="239" t="s">
        <v>123</v>
      </c>
      <c r="C158" s="240"/>
      <c r="D158" s="186"/>
      <c r="E158" s="46"/>
      <c r="F158" s="46"/>
      <c r="G158" s="46"/>
      <c r="H158" s="47"/>
      <c r="I158" s="30"/>
    </row>
    <row r="159" spans="1:9" x14ac:dyDescent="0.25">
      <c r="A159" s="186" t="s">
        <v>112</v>
      </c>
      <c r="B159" s="186"/>
      <c r="C159" s="186"/>
      <c r="D159" s="186"/>
      <c r="E159" s="186"/>
      <c r="F159" s="186"/>
      <c r="G159" s="186"/>
      <c r="H159" s="236">
        <v>1</v>
      </c>
      <c r="I159" s="236"/>
    </row>
    <row r="160" spans="1:9" ht="10.15" customHeight="1" x14ac:dyDescent="0.25">
      <c r="A160" s="27"/>
      <c r="B160" s="27"/>
      <c r="C160" s="27"/>
      <c r="D160" s="27"/>
      <c r="E160" s="27"/>
      <c r="F160" s="27"/>
      <c r="G160" s="27"/>
      <c r="H160" s="237" t="s">
        <v>110</v>
      </c>
      <c r="I160" s="237"/>
    </row>
    <row r="161" spans="1:10" ht="18.75" x14ac:dyDescent="0.3">
      <c r="C161" s="247" t="s">
        <v>111</v>
      </c>
      <c r="D161" s="247"/>
      <c r="E161" s="247"/>
      <c r="G161" s="45">
        <v>0.5</v>
      </c>
    </row>
    <row r="162" spans="1:10" ht="11.1" customHeight="1" x14ac:dyDescent="0.25">
      <c r="G162" s="44" t="s">
        <v>100</v>
      </c>
    </row>
    <row r="163" spans="1:10" x14ac:dyDescent="0.25">
      <c r="A163" s="259" t="s">
        <v>363</v>
      </c>
      <c r="B163" s="259"/>
      <c r="C163" s="259"/>
      <c r="D163" s="259"/>
      <c r="E163" s="259"/>
      <c r="F163" s="259"/>
      <c r="G163" s="259"/>
      <c r="H163" s="259"/>
      <c r="I163" s="259"/>
    </row>
    <row r="165" spans="1:10" ht="36.6" customHeight="1" x14ac:dyDescent="0.3">
      <c r="A165" s="197" t="s">
        <v>113</v>
      </c>
      <c r="B165" s="197"/>
      <c r="C165" s="197"/>
      <c r="D165" s="197"/>
      <c r="E165" s="197"/>
      <c r="F165" s="27"/>
      <c r="G165" s="45">
        <v>0.5</v>
      </c>
    </row>
    <row r="166" spans="1:10" ht="11.65" customHeight="1" x14ac:dyDescent="0.25">
      <c r="G166" s="44" t="s">
        <v>100</v>
      </c>
    </row>
    <row r="168" spans="1:10" ht="22.5" x14ac:dyDescent="0.3">
      <c r="B168" s="39" t="s">
        <v>99</v>
      </c>
      <c r="C168" s="39"/>
      <c r="D168" s="39"/>
      <c r="E168" s="39"/>
      <c r="F168" s="39"/>
      <c r="G168" s="81">
        <v>1</v>
      </c>
    </row>
    <row r="169" spans="1:10" ht="11.65" customHeight="1" x14ac:dyDescent="0.25">
      <c r="G169" s="82" t="s">
        <v>100</v>
      </c>
    </row>
    <row r="170" spans="1:10" ht="11.65" customHeight="1" x14ac:dyDescent="0.25">
      <c r="G170" s="44"/>
    </row>
    <row r="171" spans="1:10" ht="22.15" customHeight="1" x14ac:dyDescent="0.25">
      <c r="A171" s="202" t="s">
        <v>130</v>
      </c>
      <c r="B171" s="202"/>
      <c r="C171" s="202"/>
      <c r="D171" s="202"/>
      <c r="E171" s="202"/>
      <c r="F171" s="202"/>
      <c r="G171" s="202"/>
      <c r="H171" s="202"/>
      <c r="I171" s="202"/>
      <c r="J171" s="202"/>
    </row>
    <row r="172" spans="1:10" ht="42" customHeight="1" x14ac:dyDescent="0.25">
      <c r="A172" s="188" t="s">
        <v>428</v>
      </c>
      <c r="B172" s="188"/>
      <c r="C172" s="188"/>
      <c r="D172" s="188"/>
      <c r="E172" s="188"/>
      <c r="F172" s="188"/>
      <c r="G172" s="188"/>
      <c r="H172" s="188"/>
      <c r="I172" s="188"/>
      <c r="J172" s="188"/>
    </row>
    <row r="173" spans="1:10" ht="24" customHeight="1" x14ac:dyDescent="0.25">
      <c r="A173" s="157" t="s">
        <v>362</v>
      </c>
      <c r="B173" s="157"/>
      <c r="C173" s="157"/>
      <c r="D173" s="157"/>
      <c r="E173" s="157"/>
      <c r="F173" s="157"/>
      <c r="G173" s="157"/>
      <c r="H173" s="157"/>
      <c r="I173" s="157"/>
      <c r="J173" s="157"/>
    </row>
    <row r="175" spans="1:10" ht="18.75" x14ac:dyDescent="0.3">
      <c r="A175" s="7" t="s">
        <v>124</v>
      </c>
      <c r="B175" s="162" t="s">
        <v>125</v>
      </c>
      <c r="C175" s="162"/>
      <c r="D175" s="162"/>
      <c r="E175" s="162"/>
      <c r="F175" s="162"/>
      <c r="G175" s="162"/>
      <c r="H175" s="162"/>
      <c r="I175" s="162"/>
    </row>
    <row r="176" spans="1:10" x14ac:dyDescent="0.25">
      <c r="B176" s="162"/>
      <c r="C176" s="162"/>
      <c r="D176" s="162"/>
      <c r="E176" s="162"/>
      <c r="F176" s="162"/>
      <c r="G176" s="162"/>
      <c r="H176" s="162"/>
      <c r="I176" s="162"/>
    </row>
    <row r="177" spans="1:13" ht="31.5" customHeight="1" x14ac:dyDescent="0.25">
      <c r="B177" s="162"/>
      <c r="C177" s="162"/>
      <c r="D177" s="162"/>
      <c r="E177" s="162"/>
      <c r="F177" s="162"/>
      <c r="G177" s="162"/>
      <c r="H177" s="162"/>
      <c r="I177" s="162"/>
    </row>
    <row r="178" spans="1:13" ht="9.6" customHeight="1" x14ac:dyDescent="0.25"/>
    <row r="179" spans="1:13" x14ac:dyDescent="0.25">
      <c r="B179" s="246" t="s">
        <v>114</v>
      </c>
      <c r="C179" s="246"/>
      <c r="D179" s="246"/>
      <c r="E179" s="246"/>
      <c r="F179" s="246"/>
      <c r="G179" s="246"/>
      <c r="H179" s="246"/>
      <c r="I179" s="246"/>
    </row>
    <row r="180" spans="1:13" ht="4.5" customHeight="1" x14ac:dyDescent="0.25">
      <c r="B180" s="26"/>
      <c r="C180" s="26"/>
      <c r="D180" s="26"/>
      <c r="E180" s="26"/>
      <c r="F180" s="26"/>
      <c r="G180" s="26"/>
      <c r="H180" s="26"/>
      <c r="I180" s="26"/>
    </row>
    <row r="181" spans="1:13" x14ac:dyDescent="0.25">
      <c r="B181" s="243" t="s">
        <v>126</v>
      </c>
      <c r="C181" s="243"/>
      <c r="D181" s="243"/>
      <c r="E181" s="243"/>
      <c r="F181" s="243"/>
      <c r="G181" s="243"/>
      <c r="H181" s="251">
        <v>42272</v>
      </c>
      <c r="I181" s="180"/>
    </row>
    <row r="182" spans="1:13" ht="44.25" customHeight="1" x14ac:dyDescent="0.25">
      <c r="B182" s="243" t="s">
        <v>127</v>
      </c>
      <c r="C182" s="243"/>
      <c r="D182" s="243"/>
      <c r="E182" s="243"/>
      <c r="F182" s="243"/>
      <c r="G182" s="243"/>
      <c r="H182" s="244" t="s">
        <v>429</v>
      </c>
      <c r="I182" s="180"/>
    </row>
    <row r="183" spans="1:13" x14ac:dyDescent="0.25">
      <c r="B183" s="243" t="s">
        <v>128</v>
      </c>
      <c r="C183" s="243"/>
      <c r="D183" s="243"/>
      <c r="E183" s="243"/>
      <c r="F183" s="243"/>
      <c r="G183" s="243"/>
      <c r="H183" s="248" t="s">
        <v>430</v>
      </c>
      <c r="I183" s="249"/>
    </row>
    <row r="184" spans="1:13" x14ac:dyDescent="0.25">
      <c r="B184" s="241" t="s">
        <v>129</v>
      </c>
      <c r="C184" s="241"/>
      <c r="D184" s="241"/>
      <c r="E184" s="241"/>
      <c r="F184" s="241"/>
      <c r="G184" s="241"/>
      <c r="H184" s="244" t="s">
        <v>388</v>
      </c>
      <c r="I184" s="180"/>
    </row>
    <row r="185" spans="1:13" x14ac:dyDescent="0.25">
      <c r="B185" s="243" t="s">
        <v>120</v>
      </c>
      <c r="C185" s="243"/>
      <c r="D185" s="243"/>
      <c r="E185" s="243"/>
      <c r="F185" s="243"/>
      <c r="G185" s="243"/>
      <c r="H185" s="244" t="s">
        <v>391</v>
      </c>
      <c r="I185" s="180"/>
    </row>
    <row r="186" spans="1:13" x14ac:dyDescent="0.25">
      <c r="B186" s="243" t="s">
        <v>121</v>
      </c>
      <c r="C186" s="243"/>
      <c r="D186" s="243"/>
      <c r="E186" s="243"/>
      <c r="F186" s="243"/>
      <c r="G186" s="243"/>
      <c r="H186" s="244" t="s">
        <v>392</v>
      </c>
      <c r="I186" s="178"/>
      <c r="J186" s="132"/>
      <c r="K186" s="132"/>
      <c r="L186" s="132"/>
      <c r="M186" s="132"/>
    </row>
    <row r="187" spans="1:13" x14ac:dyDescent="0.25">
      <c r="B187" s="46"/>
      <c r="C187" s="46"/>
      <c r="D187" s="46"/>
      <c r="E187" s="46"/>
      <c r="F187" s="46"/>
      <c r="G187" s="46"/>
      <c r="H187" s="47"/>
      <c r="I187" s="30"/>
    </row>
    <row r="188" spans="1:13" x14ac:dyDescent="0.25">
      <c r="B188" s="239" t="s">
        <v>123</v>
      </c>
      <c r="C188" s="240"/>
      <c r="D188" s="46"/>
      <c r="E188" s="46"/>
      <c r="F188" s="46"/>
      <c r="G188" s="46"/>
      <c r="H188" s="47"/>
      <c r="I188" s="30"/>
    </row>
    <row r="190" spans="1:13" x14ac:dyDescent="0.25">
      <c r="A190" s="186" t="s">
        <v>131</v>
      </c>
      <c r="B190" s="186"/>
      <c r="C190" s="186"/>
      <c r="D190" s="186"/>
      <c r="E190" s="186"/>
      <c r="F190" s="186"/>
      <c r="G190" s="186"/>
      <c r="H190" s="236">
        <v>1</v>
      </c>
      <c r="I190" s="236"/>
    </row>
    <row r="191" spans="1:13" x14ac:dyDescent="0.25">
      <c r="A191" s="27"/>
      <c r="B191" s="27"/>
      <c r="C191" s="27"/>
      <c r="D191" s="27"/>
      <c r="E191" s="27"/>
      <c r="F191" s="27"/>
      <c r="G191" s="27"/>
      <c r="H191" s="237" t="s">
        <v>132</v>
      </c>
      <c r="I191" s="237"/>
    </row>
    <row r="192" spans="1:13" ht="18.75" x14ac:dyDescent="0.3">
      <c r="C192" s="247" t="s">
        <v>111</v>
      </c>
      <c r="D192" s="247"/>
      <c r="E192" s="247"/>
      <c r="G192" s="45">
        <v>0.5</v>
      </c>
    </row>
    <row r="193" spans="1:10" x14ac:dyDescent="0.25">
      <c r="G193" s="44" t="s">
        <v>100</v>
      </c>
    </row>
    <row r="194" spans="1:10" ht="8.65" customHeight="1" x14ac:dyDescent="0.25"/>
    <row r="195" spans="1:10" ht="18.75" x14ac:dyDescent="0.3">
      <c r="A195" s="186" t="s">
        <v>133</v>
      </c>
      <c r="B195" s="186"/>
      <c r="C195" s="186"/>
      <c r="D195" s="186"/>
      <c r="E195" s="186"/>
      <c r="F195" s="27"/>
      <c r="G195" s="45">
        <v>0.5</v>
      </c>
    </row>
    <row r="196" spans="1:10" x14ac:dyDescent="0.25">
      <c r="G196" s="44" t="s">
        <v>100</v>
      </c>
    </row>
    <row r="198" spans="1:10" ht="22.5" x14ac:dyDescent="0.3">
      <c r="B198" s="39" t="s">
        <v>99</v>
      </c>
      <c r="C198" s="39"/>
      <c r="D198" s="39"/>
      <c r="E198" s="39"/>
      <c r="F198" s="39"/>
      <c r="G198" s="81">
        <v>1</v>
      </c>
    </row>
    <row r="199" spans="1:10" x14ac:dyDescent="0.25">
      <c r="G199" s="82" t="s">
        <v>100</v>
      </c>
    </row>
    <row r="200" spans="1:10" x14ac:dyDescent="0.25">
      <c r="G200" s="44"/>
    </row>
    <row r="201" spans="1:10" ht="18.75" x14ac:dyDescent="0.25">
      <c r="A201" s="202" t="s">
        <v>145</v>
      </c>
      <c r="B201" s="202"/>
      <c r="C201" s="202"/>
      <c r="D201" s="202"/>
      <c r="E201" s="202"/>
      <c r="F201" s="202"/>
      <c r="G201" s="202"/>
      <c r="H201" s="202"/>
      <c r="I201" s="202"/>
      <c r="J201" s="202"/>
    </row>
    <row r="202" spans="1:10" ht="60" customHeight="1" x14ac:dyDescent="0.25">
      <c r="A202" s="164" t="s">
        <v>386</v>
      </c>
      <c r="B202" s="164"/>
      <c r="C202" s="164"/>
      <c r="D202" s="164"/>
      <c r="E202" s="164"/>
      <c r="F202" s="164"/>
      <c r="G202" s="164"/>
      <c r="H202" s="164"/>
      <c r="I202" s="164"/>
      <c r="J202" s="164"/>
    </row>
    <row r="203" spans="1:10" x14ac:dyDescent="0.25">
      <c r="A203" s="157" t="s">
        <v>364</v>
      </c>
      <c r="B203" s="157"/>
      <c r="C203" s="157"/>
      <c r="D203" s="157"/>
      <c r="E203" s="157"/>
      <c r="F203" s="157"/>
      <c r="G203" s="157"/>
      <c r="H203" s="157"/>
      <c r="I203" s="157"/>
      <c r="J203" s="157"/>
    </row>
    <row r="205" spans="1:10" ht="18.75" x14ac:dyDescent="0.3">
      <c r="A205" s="7" t="s">
        <v>134</v>
      </c>
      <c r="B205" s="162" t="s">
        <v>135</v>
      </c>
      <c r="C205" s="162"/>
      <c r="D205" s="162"/>
      <c r="E205" s="162"/>
      <c r="F205" s="162"/>
      <c r="G205" s="162"/>
      <c r="H205" s="162"/>
      <c r="I205" s="162"/>
    </row>
    <row r="206" spans="1:10" x14ac:dyDescent="0.25">
      <c r="B206" s="162"/>
      <c r="C206" s="162"/>
      <c r="D206" s="162"/>
      <c r="E206" s="162"/>
      <c r="F206" s="162"/>
      <c r="G206" s="162"/>
      <c r="H206" s="162"/>
      <c r="I206" s="162"/>
    </row>
    <row r="207" spans="1:10" ht="5.65" customHeight="1" x14ac:dyDescent="0.25"/>
    <row r="208" spans="1:10" ht="18.75" x14ac:dyDescent="0.3">
      <c r="A208" s="7" t="s">
        <v>136</v>
      </c>
      <c r="B208" s="162" t="s">
        <v>137</v>
      </c>
      <c r="C208" s="162"/>
      <c r="D208" s="162"/>
      <c r="E208" s="162"/>
      <c r="F208" s="162"/>
      <c r="G208" s="162"/>
      <c r="H208" s="162"/>
      <c r="I208" s="162"/>
    </row>
    <row r="209" spans="1:10" ht="5.65" customHeight="1" x14ac:dyDescent="0.25"/>
    <row r="210" spans="1:10" x14ac:dyDescent="0.25">
      <c r="A210" s="160" t="s">
        <v>431</v>
      </c>
      <c r="B210" s="160"/>
      <c r="C210" s="160"/>
      <c r="D210" s="160"/>
      <c r="E210" s="160"/>
      <c r="F210" s="160"/>
      <c r="G210" s="160"/>
      <c r="H210" s="234"/>
      <c r="I210" s="234"/>
      <c r="J210" s="234"/>
    </row>
    <row r="211" spans="1:10" x14ac:dyDescent="0.25">
      <c r="A211" s="234"/>
      <c r="B211" s="234"/>
      <c r="C211" s="234"/>
      <c r="D211" s="234"/>
      <c r="E211" s="234"/>
      <c r="F211" s="234"/>
      <c r="G211" s="234"/>
      <c r="H211" s="234"/>
      <c r="I211" s="234"/>
      <c r="J211" s="234"/>
    </row>
    <row r="212" spans="1:10" ht="16.5" customHeight="1" x14ac:dyDescent="0.25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</row>
    <row r="213" spans="1:10" ht="22.5" x14ac:dyDescent="0.3">
      <c r="C213" s="39" t="s">
        <v>99</v>
      </c>
      <c r="D213" s="39"/>
      <c r="E213" s="39"/>
      <c r="F213" s="39"/>
      <c r="G213" s="39"/>
      <c r="H213" s="131">
        <v>1</v>
      </c>
    </row>
    <row r="214" spans="1:10" x14ac:dyDescent="0.25">
      <c r="H214" s="80" t="s">
        <v>100</v>
      </c>
    </row>
    <row r="215" spans="1:10" ht="18.75" x14ac:dyDescent="0.3">
      <c r="A215" s="7" t="s">
        <v>138</v>
      </c>
      <c r="B215" s="162" t="s">
        <v>139</v>
      </c>
      <c r="C215" s="162"/>
      <c r="D215" s="162"/>
      <c r="E215" s="162"/>
      <c r="F215" s="162"/>
      <c r="G215" s="162"/>
      <c r="H215" s="162"/>
    </row>
    <row r="216" spans="1:10" x14ac:dyDescent="0.25">
      <c r="B216" s="227"/>
      <c r="C216" s="227"/>
      <c r="D216" s="227"/>
      <c r="E216" s="227"/>
      <c r="F216" s="227"/>
      <c r="G216" s="227"/>
      <c r="H216" s="227"/>
    </row>
    <row r="217" spans="1:10" ht="7.5" customHeight="1" x14ac:dyDescent="0.25"/>
    <row r="218" spans="1:10" x14ac:dyDescent="0.25">
      <c r="A218" s="160" t="s">
        <v>442</v>
      </c>
      <c r="B218" s="160"/>
      <c r="C218" s="160"/>
      <c r="D218" s="160"/>
      <c r="E218" s="160"/>
      <c r="F218" s="160"/>
      <c r="G218" s="160"/>
      <c r="H218" s="234"/>
      <c r="I218" s="236" t="s">
        <v>383</v>
      </c>
      <c r="J218" s="236"/>
    </row>
    <row r="219" spans="1:10" x14ac:dyDescent="0.25">
      <c r="A219" s="234"/>
      <c r="B219" s="234"/>
      <c r="C219" s="234"/>
      <c r="D219" s="234"/>
      <c r="E219" s="234"/>
      <c r="F219" s="234"/>
      <c r="G219" s="234"/>
      <c r="H219" s="234"/>
      <c r="I219" s="237" t="s">
        <v>98</v>
      </c>
      <c r="J219" s="237"/>
    </row>
    <row r="220" spans="1:10" ht="17.25" customHeight="1" x14ac:dyDescent="0.25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</row>
    <row r="221" spans="1:10" ht="22.5" x14ac:dyDescent="0.3">
      <c r="C221" s="39" t="s">
        <v>99</v>
      </c>
      <c r="D221" s="39"/>
      <c r="E221" s="39"/>
      <c r="F221" s="39"/>
      <c r="G221" s="39"/>
      <c r="H221" s="131">
        <v>1</v>
      </c>
    </row>
    <row r="222" spans="1:10" x14ac:dyDescent="0.25">
      <c r="H222" s="80" t="s">
        <v>100</v>
      </c>
    </row>
    <row r="225" spans="1:10" ht="18.75" x14ac:dyDescent="0.3">
      <c r="A225" s="7" t="s">
        <v>140</v>
      </c>
      <c r="B225" s="162" t="s">
        <v>141</v>
      </c>
      <c r="C225" s="162"/>
      <c r="D225" s="162"/>
      <c r="E225" s="162"/>
      <c r="F225" s="162"/>
      <c r="G225" s="162"/>
      <c r="H225" s="162"/>
    </row>
    <row r="226" spans="1:10" ht="18.75" x14ac:dyDescent="0.3">
      <c r="A226" s="7"/>
      <c r="B226" s="162"/>
      <c r="C226" s="162"/>
      <c r="D226" s="162"/>
      <c r="E226" s="162"/>
      <c r="F226" s="162"/>
      <c r="G226" s="162"/>
      <c r="H226" s="162"/>
    </row>
    <row r="227" spans="1:10" ht="4.5" customHeight="1" x14ac:dyDescent="0.3">
      <c r="A227" s="7"/>
    </row>
    <row r="228" spans="1:10" ht="18.75" x14ac:dyDescent="0.3">
      <c r="A228" s="7" t="s">
        <v>142</v>
      </c>
      <c r="B228" s="238" t="s">
        <v>143</v>
      </c>
      <c r="C228" s="238"/>
      <c r="D228" s="238"/>
      <c r="E228" s="238"/>
      <c r="F228" s="238"/>
      <c r="G228" s="238"/>
      <c r="H228" s="238"/>
    </row>
    <row r="229" spans="1:10" x14ac:dyDescent="0.25">
      <c r="B229" s="238"/>
      <c r="C229" s="238"/>
      <c r="D229" s="238"/>
      <c r="E229" s="238"/>
      <c r="F229" s="238"/>
      <c r="G229" s="238"/>
      <c r="H229" s="238"/>
    </row>
    <row r="231" spans="1:10" x14ac:dyDescent="0.25">
      <c r="A231" s="235" t="s">
        <v>440</v>
      </c>
      <c r="B231" s="235"/>
      <c r="C231" s="235"/>
      <c r="D231" s="235"/>
      <c r="E231" s="235"/>
      <c r="F231" s="235"/>
      <c r="G231" s="235"/>
      <c r="I231" s="236" t="s">
        <v>383</v>
      </c>
      <c r="J231" s="236"/>
    </row>
    <row r="232" spans="1:10" ht="10.5" customHeight="1" x14ac:dyDescent="0.25">
      <c r="A232" s="235"/>
      <c r="B232" s="235"/>
      <c r="C232" s="235"/>
      <c r="D232" s="235"/>
      <c r="E232" s="235"/>
      <c r="F232" s="235"/>
      <c r="G232" s="235"/>
      <c r="I232" s="237" t="s">
        <v>98</v>
      </c>
      <c r="J232" s="237"/>
    </row>
    <row r="234" spans="1:10" ht="22.5" customHeight="1" x14ac:dyDescent="0.3">
      <c r="C234" s="155" t="s">
        <v>144</v>
      </c>
      <c r="D234" s="155"/>
      <c r="E234" s="155"/>
      <c r="F234" s="155"/>
      <c r="G234" s="155"/>
      <c r="H234" s="81">
        <v>1</v>
      </c>
    </row>
    <row r="235" spans="1:10" x14ac:dyDescent="0.25">
      <c r="H235" s="82" t="s">
        <v>100</v>
      </c>
    </row>
    <row r="236" spans="1:10" x14ac:dyDescent="0.25">
      <c r="H236" s="44"/>
    </row>
    <row r="237" spans="1:10" ht="18.75" x14ac:dyDescent="0.25">
      <c r="A237" s="202" t="s">
        <v>146</v>
      </c>
      <c r="B237" s="202"/>
      <c r="C237" s="202"/>
      <c r="D237" s="202"/>
      <c r="E237" s="202"/>
      <c r="F237" s="202"/>
      <c r="G237" s="202"/>
      <c r="H237" s="202"/>
      <c r="I237" s="202"/>
      <c r="J237" s="202"/>
    </row>
    <row r="238" spans="1:10" ht="46.5" customHeight="1" x14ac:dyDescent="0.25">
      <c r="A238" s="188" t="s">
        <v>432</v>
      </c>
      <c r="B238" s="188"/>
      <c r="C238" s="188"/>
      <c r="D238" s="188"/>
      <c r="E238" s="188"/>
      <c r="F238" s="188"/>
      <c r="G238" s="188"/>
      <c r="H238" s="188"/>
      <c r="I238" s="188"/>
      <c r="J238" s="188"/>
    </row>
    <row r="239" spans="1:10" ht="25.5" customHeight="1" x14ac:dyDescent="0.25">
      <c r="A239" s="157" t="s">
        <v>360</v>
      </c>
      <c r="B239" s="157"/>
      <c r="C239" s="157"/>
      <c r="D239" s="157"/>
      <c r="E239" s="157"/>
      <c r="F239" s="157"/>
      <c r="G239" s="157"/>
      <c r="H239" s="157"/>
      <c r="I239" s="157"/>
      <c r="J239" s="157"/>
    </row>
    <row r="242" spans="1:10" ht="33.75" customHeight="1" x14ac:dyDescent="0.3">
      <c r="A242" s="7" t="s">
        <v>147</v>
      </c>
      <c r="B242" s="226" t="s">
        <v>148</v>
      </c>
      <c r="C242" s="226"/>
      <c r="D242" s="226"/>
      <c r="E242" s="226"/>
      <c r="F242" s="226"/>
      <c r="G242" s="226"/>
      <c r="H242" s="226"/>
      <c r="I242" s="226"/>
    </row>
    <row r="244" spans="1:10" ht="15.75" customHeight="1" x14ac:dyDescent="0.25">
      <c r="A244" s="235" t="s">
        <v>436</v>
      </c>
      <c r="B244" s="235"/>
      <c r="C244" s="235"/>
      <c r="D244" s="235"/>
      <c r="E244" s="235"/>
      <c r="F244" s="235"/>
      <c r="G244" s="235"/>
      <c r="I244" s="236" t="s">
        <v>383</v>
      </c>
      <c r="J244" s="236"/>
    </row>
    <row r="245" spans="1:10" ht="12.75" customHeight="1" x14ac:dyDescent="0.25">
      <c r="A245" s="235"/>
      <c r="B245" s="235"/>
      <c r="C245" s="235"/>
      <c r="D245" s="235"/>
      <c r="E245" s="235"/>
      <c r="F245" s="235"/>
      <c r="G245" s="235"/>
      <c r="I245" s="237" t="s">
        <v>98</v>
      </c>
      <c r="J245" s="237"/>
    </row>
    <row r="247" spans="1:10" ht="22.5" x14ac:dyDescent="0.3">
      <c r="C247" s="155" t="s">
        <v>144</v>
      </c>
      <c r="D247" s="155"/>
      <c r="E247" s="155"/>
      <c r="F247" s="155"/>
      <c r="G247" s="155"/>
      <c r="H247" s="81">
        <v>1</v>
      </c>
    </row>
    <row r="248" spans="1:10" x14ac:dyDescent="0.25">
      <c r="H248" s="82" t="s">
        <v>100</v>
      </c>
    </row>
    <row r="249" spans="1:10" x14ac:dyDescent="0.25">
      <c r="H249" s="44"/>
    </row>
    <row r="250" spans="1:10" ht="18.75" x14ac:dyDescent="0.25">
      <c r="A250" s="202" t="s">
        <v>146</v>
      </c>
      <c r="B250" s="202"/>
      <c r="C250" s="202"/>
      <c r="D250" s="202"/>
      <c r="E250" s="202"/>
      <c r="F250" s="202"/>
      <c r="G250" s="202"/>
      <c r="H250" s="202"/>
      <c r="I250" s="202"/>
      <c r="J250" s="202"/>
    </row>
    <row r="251" spans="1:10" ht="33.75" customHeight="1" x14ac:dyDescent="0.25">
      <c r="A251" s="164" t="s">
        <v>443</v>
      </c>
      <c r="B251" s="164"/>
      <c r="C251" s="164"/>
      <c r="D251" s="164"/>
      <c r="E251" s="164"/>
      <c r="F251" s="164"/>
      <c r="G251" s="164"/>
      <c r="H251" s="164"/>
      <c r="I251" s="164"/>
      <c r="J251" s="164"/>
    </row>
    <row r="252" spans="1:10" x14ac:dyDescent="0.25">
      <c r="A252" s="157" t="s">
        <v>361</v>
      </c>
      <c r="B252" s="157"/>
      <c r="C252" s="157"/>
      <c r="D252" s="157"/>
      <c r="E252" s="157"/>
      <c r="F252" s="157"/>
      <c r="G252" s="157"/>
      <c r="H252" s="157"/>
      <c r="I252" s="157"/>
      <c r="J252" s="157"/>
    </row>
    <row r="255" spans="1:10" ht="38.1" customHeight="1" x14ac:dyDescent="0.25">
      <c r="A255" s="175" t="s">
        <v>164</v>
      </c>
      <c r="B255" s="175"/>
      <c r="C255" s="175"/>
      <c r="D255" s="175"/>
      <c r="E255" s="175"/>
      <c r="F255" s="175"/>
      <c r="G255" s="175"/>
      <c r="H255" s="175"/>
      <c r="I255" s="175"/>
      <c r="J255" s="175"/>
    </row>
    <row r="257" spans="1:10" ht="18.75" x14ac:dyDescent="0.3">
      <c r="A257" s="7" t="s">
        <v>167</v>
      </c>
      <c r="B257" s="162" t="s">
        <v>168</v>
      </c>
      <c r="C257" s="162"/>
      <c r="D257" s="162"/>
      <c r="E257" s="162"/>
      <c r="F257" s="162"/>
      <c r="G257" s="162"/>
      <c r="H257" s="162"/>
      <c r="I257" s="162"/>
    </row>
    <row r="258" spans="1:10" x14ac:dyDescent="0.25">
      <c r="B258" s="162"/>
      <c r="C258" s="162"/>
      <c r="D258" s="162"/>
      <c r="E258" s="162"/>
      <c r="F258" s="162"/>
      <c r="G258" s="162"/>
      <c r="H258" s="162"/>
      <c r="I258" s="162"/>
    </row>
    <row r="259" spans="1:10" ht="32.65" customHeight="1" x14ac:dyDescent="0.25">
      <c r="B259" s="162"/>
      <c r="C259" s="162"/>
      <c r="D259" s="162"/>
      <c r="E259" s="162"/>
      <c r="F259" s="162"/>
      <c r="G259" s="162"/>
      <c r="H259" s="162"/>
      <c r="I259" s="162"/>
    </row>
    <row r="261" spans="1:10" ht="17.100000000000001" customHeight="1" x14ac:dyDescent="0.25">
      <c r="A261" s="189" t="s">
        <v>366</v>
      </c>
      <c r="B261" s="189"/>
      <c r="C261" s="189"/>
      <c r="D261" s="189"/>
      <c r="E261" s="189"/>
      <c r="F261" s="189"/>
      <c r="G261" s="189"/>
      <c r="H261" s="189"/>
      <c r="I261" s="189"/>
      <c r="J261" s="189"/>
    </row>
    <row r="262" spans="1:10" ht="17.100000000000001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ht="17.100000000000001" customHeight="1" x14ac:dyDescent="0.25">
      <c r="A263" s="140" t="s">
        <v>202</v>
      </c>
      <c r="B263" s="140"/>
      <c r="C263" s="140"/>
      <c r="D263" s="140"/>
      <c r="E263" s="24"/>
      <c r="F263" s="24"/>
      <c r="G263" s="24"/>
      <c r="H263" s="24"/>
      <c r="I263" s="24"/>
      <c r="J263" s="24"/>
    </row>
    <row r="264" spans="1:10" ht="17.100000000000001" customHeight="1" x14ac:dyDescent="0.25">
      <c r="A264" s="140" t="s">
        <v>201</v>
      </c>
      <c r="B264" s="140"/>
      <c r="C264" s="140"/>
      <c r="D264" s="140"/>
      <c r="E264" s="24"/>
      <c r="F264" s="24"/>
      <c r="G264" s="24"/>
      <c r="H264" s="24"/>
      <c r="I264" s="24"/>
      <c r="J264" s="24"/>
    </row>
    <row r="266" spans="1:10" ht="91.5" customHeight="1" x14ac:dyDescent="0.25">
      <c r="A266" s="283" t="s">
        <v>169</v>
      </c>
      <c r="B266" s="284"/>
      <c r="C266" s="179"/>
      <c r="D266" s="55" t="s">
        <v>170</v>
      </c>
      <c r="E266" s="55" t="s">
        <v>171</v>
      </c>
      <c r="F266" s="148" t="s">
        <v>172</v>
      </c>
      <c r="G266" s="244"/>
      <c r="H266" s="55" t="s">
        <v>200</v>
      </c>
      <c r="I266" s="55" t="s">
        <v>173</v>
      </c>
      <c r="J266" s="55" t="s">
        <v>13</v>
      </c>
    </row>
    <row r="267" spans="1:10" x14ac:dyDescent="0.25">
      <c r="A267" s="266" t="s">
        <v>174</v>
      </c>
      <c r="B267" s="267"/>
      <c r="C267" s="267"/>
      <c r="D267" s="267"/>
      <c r="E267" s="267"/>
      <c r="F267" s="267"/>
      <c r="G267" s="267"/>
      <c r="H267" s="267"/>
      <c r="I267" s="267"/>
      <c r="J267" s="268"/>
    </row>
    <row r="268" spans="1:10" ht="35.1" customHeight="1" x14ac:dyDescent="0.25">
      <c r="A268" s="280" t="s">
        <v>175</v>
      </c>
      <c r="B268" s="281"/>
      <c r="C268" s="282"/>
      <c r="D268" s="110" t="s">
        <v>176</v>
      </c>
      <c r="E268" s="110" t="s">
        <v>177</v>
      </c>
      <c r="F268" s="264" t="s">
        <v>189</v>
      </c>
      <c r="G268" s="265"/>
      <c r="H268" s="49" t="s">
        <v>393</v>
      </c>
      <c r="I268" s="49"/>
      <c r="J268" s="5">
        <v>1</v>
      </c>
    </row>
    <row r="269" spans="1:10" ht="29.65" customHeight="1" x14ac:dyDescent="0.25">
      <c r="A269" s="280" t="s">
        <v>178</v>
      </c>
      <c r="B269" s="281"/>
      <c r="C269" s="282"/>
      <c r="D269" s="110"/>
      <c r="E269" s="110" t="s">
        <v>179</v>
      </c>
      <c r="F269" s="183" t="s">
        <v>383</v>
      </c>
      <c r="G269" s="183"/>
      <c r="H269" s="49" t="s">
        <v>393</v>
      </c>
      <c r="I269" s="49"/>
      <c r="J269" s="5">
        <v>1</v>
      </c>
    </row>
    <row r="270" spans="1:10" ht="15" customHeight="1" x14ac:dyDescent="0.25">
      <c r="A270" s="263" t="s">
        <v>180</v>
      </c>
      <c r="B270" s="263"/>
      <c r="C270" s="263"/>
      <c r="D270" s="263"/>
      <c r="E270" s="263"/>
      <c r="F270" s="263"/>
      <c r="G270" s="263"/>
      <c r="H270" s="263"/>
      <c r="I270" s="263"/>
      <c r="J270" s="263"/>
    </row>
    <row r="271" spans="1:10" ht="29.65" customHeight="1" x14ac:dyDescent="0.25">
      <c r="A271" s="277" t="s">
        <v>190</v>
      </c>
      <c r="B271" s="285"/>
      <c r="C271" s="203"/>
      <c r="D271" s="59" t="s">
        <v>181</v>
      </c>
      <c r="E271" s="60" t="s">
        <v>182</v>
      </c>
      <c r="F271" s="290" t="s">
        <v>394</v>
      </c>
      <c r="G271" s="203"/>
      <c r="H271" s="49" t="s">
        <v>393</v>
      </c>
      <c r="I271" s="49"/>
      <c r="J271" s="5">
        <v>1</v>
      </c>
    </row>
    <row r="272" spans="1:10" ht="28.15" customHeight="1" x14ac:dyDescent="0.25">
      <c r="A272" s="277" t="s">
        <v>191</v>
      </c>
      <c r="B272" s="275"/>
      <c r="C272" s="276"/>
      <c r="D272" s="59" t="s">
        <v>183</v>
      </c>
      <c r="E272" s="60" t="s">
        <v>179</v>
      </c>
      <c r="F272" s="290" t="s">
        <v>383</v>
      </c>
      <c r="G272" s="203"/>
      <c r="H272" s="49" t="s">
        <v>393</v>
      </c>
      <c r="I272" s="49"/>
      <c r="J272" s="5">
        <v>1</v>
      </c>
    </row>
    <row r="273" spans="1:10" ht="45" customHeight="1" x14ac:dyDescent="0.25">
      <c r="A273" s="289" t="s">
        <v>192</v>
      </c>
      <c r="B273" s="221"/>
      <c r="C273" s="222"/>
      <c r="D273" s="59" t="s">
        <v>184</v>
      </c>
      <c r="E273" s="60" t="s">
        <v>179</v>
      </c>
      <c r="F273" s="290" t="s">
        <v>383</v>
      </c>
      <c r="G273" s="203"/>
      <c r="H273" s="49" t="s">
        <v>393</v>
      </c>
      <c r="I273" s="49"/>
      <c r="J273" s="5">
        <v>1</v>
      </c>
    </row>
    <row r="274" spans="1:10" ht="33" customHeight="1" x14ac:dyDescent="0.25">
      <c r="A274" s="286" t="s">
        <v>193</v>
      </c>
      <c r="B274" s="287"/>
      <c r="C274" s="288"/>
      <c r="D274" s="291" t="s">
        <v>181</v>
      </c>
      <c r="E274" s="60" t="s">
        <v>186</v>
      </c>
      <c r="F274" s="278">
        <v>0.8</v>
      </c>
      <c r="G274" s="270"/>
      <c r="H274" s="49" t="s">
        <v>393</v>
      </c>
      <c r="I274" s="49"/>
      <c r="J274" s="5">
        <v>1</v>
      </c>
    </row>
    <row r="275" spans="1:10" ht="31.5" x14ac:dyDescent="0.25">
      <c r="A275" s="277" t="s">
        <v>194</v>
      </c>
      <c r="B275" s="275"/>
      <c r="C275" s="276"/>
      <c r="D275" s="291"/>
      <c r="E275" s="58">
        <v>0.08</v>
      </c>
      <c r="F275" s="269">
        <v>0.08</v>
      </c>
      <c r="G275" s="270"/>
      <c r="H275" s="49" t="s">
        <v>393</v>
      </c>
      <c r="I275" s="49"/>
      <c r="J275" s="5">
        <v>1</v>
      </c>
    </row>
    <row r="276" spans="1:10" ht="31.5" x14ac:dyDescent="0.25">
      <c r="A276" s="274" t="s">
        <v>195</v>
      </c>
      <c r="B276" s="275"/>
      <c r="C276" s="276"/>
      <c r="D276" s="59"/>
      <c r="E276" s="60" t="s">
        <v>179</v>
      </c>
      <c r="F276" s="278" t="s">
        <v>383</v>
      </c>
      <c r="G276" s="270"/>
      <c r="H276" s="49" t="s">
        <v>393</v>
      </c>
      <c r="I276" s="49"/>
      <c r="J276" s="5">
        <v>1</v>
      </c>
    </row>
    <row r="277" spans="1:10" ht="31.5" x14ac:dyDescent="0.25">
      <c r="A277" s="277" t="s">
        <v>196</v>
      </c>
      <c r="B277" s="275"/>
      <c r="C277" s="276"/>
      <c r="D277" s="59" t="s">
        <v>198</v>
      </c>
      <c r="E277" s="60" t="s">
        <v>187</v>
      </c>
      <c r="F277" s="278">
        <v>0.7</v>
      </c>
      <c r="G277" s="270"/>
      <c r="H277" s="49" t="s">
        <v>393</v>
      </c>
      <c r="I277" s="49"/>
      <c r="J277" s="5">
        <v>1</v>
      </c>
    </row>
    <row r="278" spans="1:10" ht="31.5" x14ac:dyDescent="0.25">
      <c r="A278" s="277" t="s">
        <v>196</v>
      </c>
      <c r="B278" s="275"/>
      <c r="C278" s="276"/>
      <c r="D278" s="59" t="s">
        <v>197</v>
      </c>
      <c r="E278" s="60" t="s">
        <v>189</v>
      </c>
      <c r="F278" s="278">
        <v>0.92</v>
      </c>
      <c r="G278" s="270"/>
      <c r="H278" s="49" t="s">
        <v>393</v>
      </c>
      <c r="I278" s="49"/>
      <c r="J278" s="5">
        <v>1</v>
      </c>
    </row>
    <row r="279" spans="1:10" x14ac:dyDescent="0.25">
      <c r="A279" s="271" t="s">
        <v>199</v>
      </c>
      <c r="B279" s="272"/>
      <c r="C279" s="272"/>
      <c r="D279" s="272"/>
      <c r="E279" s="272"/>
      <c r="F279" s="272"/>
      <c r="G279" s="272"/>
      <c r="H279" s="272"/>
      <c r="I279" s="273"/>
      <c r="J279" s="5">
        <v>10</v>
      </c>
    </row>
    <row r="280" spans="1:10" x14ac:dyDescent="0.25">
      <c r="A280" s="199" t="s">
        <v>64</v>
      </c>
      <c r="B280" s="199"/>
      <c r="C280" s="197"/>
      <c r="D280" s="198"/>
      <c r="E280" s="198"/>
      <c r="F280" s="198"/>
      <c r="G280" s="198"/>
      <c r="H280" s="198"/>
      <c r="I280" s="198"/>
      <c r="J280" s="198"/>
    </row>
    <row r="281" spans="1:10" x14ac:dyDescent="0.25">
      <c r="A281" s="108"/>
      <c r="B281" s="108"/>
      <c r="C281" s="108"/>
      <c r="D281" s="108"/>
      <c r="E281" s="108"/>
      <c r="F281" s="108"/>
      <c r="G281" s="108"/>
      <c r="H281" s="108"/>
      <c r="I281" s="108"/>
    </row>
    <row r="282" spans="1:10" x14ac:dyDescent="0.25">
      <c r="A282" s="15"/>
      <c r="C282" s="29"/>
      <c r="D282" s="31">
        <f>J279</f>
        <v>10</v>
      </c>
      <c r="E282" s="144" t="s">
        <v>60</v>
      </c>
      <c r="F282" s="204" t="s">
        <v>61</v>
      </c>
      <c r="G282" s="205">
        <f>D282/D283*100</f>
        <v>100</v>
      </c>
      <c r="H282" s="144" t="s">
        <v>62</v>
      </c>
      <c r="I282" s="108"/>
    </row>
    <row r="283" spans="1:10" x14ac:dyDescent="0.25">
      <c r="C283" s="30"/>
      <c r="D283" s="108">
        <v>10</v>
      </c>
      <c r="E283" s="144"/>
      <c r="F283" s="204"/>
      <c r="G283" s="205"/>
      <c r="H283" s="144"/>
      <c r="I283" s="108"/>
    </row>
    <row r="284" spans="1:10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57"/>
    </row>
    <row r="285" spans="1:10" ht="38.25" customHeight="1" x14ac:dyDescent="0.3">
      <c r="A285" s="63"/>
      <c r="B285" s="63"/>
      <c r="C285" s="155" t="s">
        <v>144</v>
      </c>
      <c r="D285" s="155"/>
      <c r="E285" s="155"/>
      <c r="F285" s="155"/>
      <c r="G285" s="155"/>
      <c r="H285" s="81">
        <v>1</v>
      </c>
      <c r="I285" s="63"/>
      <c r="J285" s="57"/>
    </row>
    <row r="286" spans="1:10" x14ac:dyDescent="0.25">
      <c r="A286" s="63"/>
      <c r="B286" s="63"/>
      <c r="H286" s="82" t="s">
        <v>100</v>
      </c>
      <c r="I286" s="63"/>
      <c r="J286" s="57"/>
    </row>
    <row r="287" spans="1:10" x14ac:dyDescent="0.25">
      <c r="A287" s="63"/>
      <c r="B287" s="63"/>
      <c r="H287" s="44"/>
      <c r="I287" s="63"/>
      <c r="J287" s="57"/>
    </row>
    <row r="288" spans="1:10" ht="18.75" x14ac:dyDescent="0.25">
      <c r="A288" s="202" t="s">
        <v>146</v>
      </c>
      <c r="B288" s="202"/>
      <c r="C288" s="202"/>
      <c r="D288" s="202"/>
      <c r="E288" s="202"/>
      <c r="F288" s="202"/>
      <c r="G288" s="202"/>
      <c r="H288" s="202"/>
      <c r="I288" s="202"/>
      <c r="J288" s="202"/>
    </row>
    <row r="289" spans="1:10" ht="70.5" customHeight="1" x14ac:dyDescent="0.25">
      <c r="A289" s="164" t="s">
        <v>415</v>
      </c>
      <c r="B289" s="164"/>
      <c r="C289" s="164"/>
      <c r="D289" s="164"/>
      <c r="E289" s="164"/>
      <c r="F289" s="164"/>
      <c r="G289" s="164"/>
      <c r="H289" s="164"/>
      <c r="I289" s="164"/>
      <c r="J289" s="164"/>
    </row>
    <row r="290" spans="1:10" ht="5.0999999999999996" hidden="1" customHeight="1" x14ac:dyDescent="0.25">
      <c r="A290" s="157" t="s">
        <v>203</v>
      </c>
      <c r="B290" s="157"/>
      <c r="C290" s="157"/>
      <c r="D290" s="157"/>
      <c r="E290" s="157"/>
      <c r="F290" s="157"/>
      <c r="G290" s="157"/>
      <c r="H290" s="157"/>
      <c r="I290" s="157"/>
      <c r="J290" s="157"/>
    </row>
    <row r="293" spans="1:10" ht="18.75" x14ac:dyDescent="0.3">
      <c r="A293" s="62" t="s">
        <v>204</v>
      </c>
      <c r="B293" s="226" t="s">
        <v>205</v>
      </c>
      <c r="C293" s="226"/>
      <c r="D293" s="226"/>
      <c r="E293" s="226"/>
      <c r="F293" s="226"/>
      <c r="G293" s="226"/>
      <c r="H293" s="226"/>
      <c r="I293" s="226"/>
    </row>
    <row r="294" spans="1:10" x14ac:dyDescent="0.25">
      <c r="B294" s="197"/>
      <c r="C294" s="197"/>
      <c r="D294" s="197"/>
      <c r="E294" s="197"/>
      <c r="F294" s="197"/>
      <c r="G294" s="197"/>
      <c r="H294" s="197"/>
      <c r="I294" s="197"/>
    </row>
    <row r="296" spans="1:10" x14ac:dyDescent="0.25">
      <c r="A296" s="189" t="s">
        <v>367</v>
      </c>
      <c r="B296" s="189"/>
      <c r="C296" s="189"/>
      <c r="D296" s="189"/>
      <c r="E296" s="189"/>
      <c r="F296" s="189"/>
      <c r="G296" s="189"/>
      <c r="H296" s="189"/>
      <c r="I296" s="189"/>
      <c r="J296" s="189"/>
    </row>
    <row r="297" spans="1:10" ht="17.2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</row>
    <row r="298" spans="1:10" x14ac:dyDescent="0.25">
      <c r="A298" s="177" t="s">
        <v>202</v>
      </c>
      <c r="B298" s="177"/>
      <c r="C298" s="177"/>
      <c r="D298" s="177"/>
      <c r="E298" s="24"/>
      <c r="F298" s="24"/>
      <c r="G298" s="24"/>
      <c r="H298" s="24"/>
      <c r="I298" s="24"/>
      <c r="J298" s="24"/>
    </row>
    <row r="299" spans="1:10" x14ac:dyDescent="0.25">
      <c r="A299" s="140" t="s">
        <v>201</v>
      </c>
      <c r="B299" s="140"/>
      <c r="C299" s="140"/>
      <c r="D299" s="140"/>
      <c r="E299" s="24"/>
      <c r="F299" s="24"/>
      <c r="G299" s="24"/>
      <c r="H299" s="24"/>
      <c r="I299" s="24"/>
      <c r="J299" s="24"/>
    </row>
    <row r="300" spans="1:10" ht="31.15" customHeight="1" x14ac:dyDescent="0.25"/>
    <row r="301" spans="1:10" ht="76.5" customHeight="1" x14ac:dyDescent="0.25">
      <c r="A301" s="151" t="s">
        <v>169</v>
      </c>
      <c r="B301" s="151"/>
      <c r="C301" s="151"/>
      <c r="D301" s="151" t="s">
        <v>170</v>
      </c>
      <c r="E301" s="151" t="s">
        <v>171</v>
      </c>
      <c r="F301" s="148" t="s">
        <v>172</v>
      </c>
      <c r="G301" s="148"/>
      <c r="H301" s="148" t="s">
        <v>200</v>
      </c>
      <c r="I301" s="148" t="s">
        <v>173</v>
      </c>
      <c r="J301" s="148" t="s">
        <v>13</v>
      </c>
    </row>
    <row r="302" spans="1:10" s="118" customFormat="1" ht="38.25" x14ac:dyDescent="0.25">
      <c r="A302" s="152"/>
      <c r="B302" s="152"/>
      <c r="C302" s="152"/>
      <c r="D302" s="152"/>
      <c r="E302" s="152"/>
      <c r="F302" s="117" t="s">
        <v>413</v>
      </c>
      <c r="G302" s="117" t="s">
        <v>414</v>
      </c>
      <c r="H302" s="148"/>
      <c r="I302" s="148"/>
      <c r="J302" s="148"/>
    </row>
    <row r="303" spans="1:10" x14ac:dyDescent="0.25">
      <c r="A303" s="295" t="s">
        <v>221</v>
      </c>
      <c r="B303" s="295"/>
      <c r="C303" s="295"/>
      <c r="D303" s="296"/>
      <c r="E303" s="296"/>
      <c r="F303" s="296"/>
      <c r="G303" s="296"/>
      <c r="H303" s="296"/>
      <c r="I303" s="296"/>
      <c r="J303" s="297"/>
    </row>
    <row r="304" spans="1:10" x14ac:dyDescent="0.25">
      <c r="A304" s="298" t="s">
        <v>206</v>
      </c>
      <c r="B304" s="298"/>
      <c r="C304" s="298"/>
      <c r="D304" s="299"/>
      <c r="E304" s="300"/>
      <c r="F304" s="5"/>
      <c r="G304" s="5"/>
      <c r="H304" s="5"/>
      <c r="I304" s="5"/>
      <c r="J304" s="5"/>
    </row>
    <row r="305" spans="1:14" ht="41.25" customHeight="1" x14ac:dyDescent="0.25">
      <c r="A305" s="156" t="s">
        <v>222</v>
      </c>
      <c r="B305" s="156"/>
      <c r="C305" s="156"/>
      <c r="D305" s="28" t="s">
        <v>223</v>
      </c>
      <c r="E305" s="28" t="s">
        <v>224</v>
      </c>
      <c r="F305" s="49" t="s">
        <v>395</v>
      </c>
      <c r="G305" s="126" t="s">
        <v>395</v>
      </c>
      <c r="H305" s="49" t="s">
        <v>393</v>
      </c>
      <c r="I305" s="49" t="s">
        <v>389</v>
      </c>
      <c r="J305" s="49">
        <v>1</v>
      </c>
      <c r="K305" s="149"/>
      <c r="L305" s="150"/>
      <c r="M305" s="150"/>
      <c r="N305" s="150"/>
    </row>
    <row r="306" spans="1:14" ht="51" x14ac:dyDescent="0.25">
      <c r="A306" s="156" t="s">
        <v>225</v>
      </c>
      <c r="B306" s="156"/>
      <c r="C306" s="156"/>
      <c r="D306" s="28" t="s">
        <v>176</v>
      </c>
      <c r="E306" s="28" t="s">
        <v>179</v>
      </c>
      <c r="F306" s="49" t="s">
        <v>383</v>
      </c>
      <c r="G306" s="49" t="s">
        <v>383</v>
      </c>
      <c r="H306" s="49" t="s">
        <v>393</v>
      </c>
      <c r="I306" s="49" t="s">
        <v>389</v>
      </c>
      <c r="J306" s="49">
        <v>1</v>
      </c>
    </row>
    <row r="307" spans="1:14" ht="51" x14ac:dyDescent="0.25">
      <c r="A307" s="156" t="s">
        <v>207</v>
      </c>
      <c r="B307" s="156"/>
      <c r="C307" s="156"/>
      <c r="D307" s="28" t="s">
        <v>176</v>
      </c>
      <c r="E307" s="28" t="s">
        <v>179</v>
      </c>
      <c r="F307" s="49" t="s">
        <v>383</v>
      </c>
      <c r="G307" s="49" t="s">
        <v>383</v>
      </c>
      <c r="H307" s="49" t="s">
        <v>393</v>
      </c>
      <c r="I307" s="49" t="s">
        <v>389</v>
      </c>
      <c r="J307" s="49">
        <v>1</v>
      </c>
    </row>
    <row r="308" spans="1:14" ht="33" customHeight="1" x14ac:dyDescent="0.25">
      <c r="A308" s="156" t="s">
        <v>208</v>
      </c>
      <c r="B308" s="156"/>
      <c r="C308" s="156"/>
      <c r="D308" s="28" t="s">
        <v>181</v>
      </c>
      <c r="E308" s="28" t="s">
        <v>179</v>
      </c>
      <c r="F308" s="49" t="s">
        <v>383</v>
      </c>
      <c r="G308" s="49" t="s">
        <v>383</v>
      </c>
      <c r="H308" s="49" t="s">
        <v>393</v>
      </c>
      <c r="I308" s="49" t="s">
        <v>389</v>
      </c>
      <c r="J308" s="49">
        <v>1</v>
      </c>
    </row>
    <row r="309" spans="1:14" ht="21" customHeight="1" x14ac:dyDescent="0.25">
      <c r="A309" s="244" t="s">
        <v>209</v>
      </c>
      <c r="B309" s="244"/>
      <c r="C309" s="244"/>
      <c r="D309" s="244"/>
      <c r="E309" s="244"/>
      <c r="F309" s="49"/>
      <c r="G309" s="49"/>
      <c r="H309" s="49"/>
      <c r="I309" s="49"/>
      <c r="J309" s="49"/>
    </row>
    <row r="310" spans="1:14" ht="33" customHeight="1" x14ac:dyDescent="0.25">
      <c r="A310" s="156" t="s">
        <v>207</v>
      </c>
      <c r="B310" s="156"/>
      <c r="C310" s="156"/>
      <c r="D310" s="28" t="s">
        <v>210</v>
      </c>
      <c r="E310" s="28" t="s">
        <v>179</v>
      </c>
      <c r="F310" s="49" t="s">
        <v>383</v>
      </c>
      <c r="G310" s="49" t="s">
        <v>383</v>
      </c>
      <c r="H310" s="49" t="s">
        <v>393</v>
      </c>
      <c r="I310" s="49" t="s">
        <v>389</v>
      </c>
      <c r="J310" s="49">
        <v>1</v>
      </c>
    </row>
    <row r="311" spans="1:14" ht="58.5" customHeight="1" x14ac:dyDescent="0.25">
      <c r="A311" s="156" t="s">
        <v>211</v>
      </c>
      <c r="B311" s="156"/>
      <c r="C311" s="156"/>
      <c r="D311" s="28" t="s">
        <v>184</v>
      </c>
      <c r="E311" s="28" t="s">
        <v>212</v>
      </c>
      <c r="F311" s="49" t="s">
        <v>390</v>
      </c>
      <c r="G311" s="49" t="s">
        <v>390</v>
      </c>
      <c r="H311" s="49"/>
      <c r="I311" s="49"/>
      <c r="J311" s="49">
        <v>0</v>
      </c>
    </row>
    <row r="312" spans="1:14" ht="35.65" customHeight="1" x14ac:dyDescent="0.25">
      <c r="A312" s="156" t="s">
        <v>213</v>
      </c>
      <c r="B312" s="156"/>
      <c r="C312" s="156"/>
      <c r="D312" s="28" t="s">
        <v>184</v>
      </c>
      <c r="E312" s="28" t="s">
        <v>179</v>
      </c>
      <c r="F312" s="49" t="s">
        <v>390</v>
      </c>
      <c r="G312" s="49" t="s">
        <v>390</v>
      </c>
      <c r="H312" s="49"/>
      <c r="I312" s="49"/>
      <c r="J312" s="49">
        <v>0</v>
      </c>
    </row>
    <row r="313" spans="1:14" ht="32.1" customHeight="1" x14ac:dyDescent="0.25">
      <c r="A313" s="244" t="s">
        <v>214</v>
      </c>
      <c r="B313" s="244"/>
      <c r="C313" s="244"/>
      <c r="D313" s="244"/>
      <c r="E313" s="244"/>
      <c r="F313" s="49"/>
      <c r="G313" s="49"/>
      <c r="H313" s="49"/>
      <c r="I313" s="49"/>
      <c r="J313" s="49"/>
    </row>
    <row r="314" spans="1:14" ht="32.1" customHeight="1" x14ac:dyDescent="0.25">
      <c r="A314" s="156" t="s">
        <v>215</v>
      </c>
      <c r="B314" s="156"/>
      <c r="C314" s="156"/>
      <c r="D314" s="60" t="s">
        <v>185</v>
      </c>
      <c r="E314" s="60" t="s">
        <v>216</v>
      </c>
      <c r="F314" s="49" t="s">
        <v>396</v>
      </c>
      <c r="G314" s="49" t="s">
        <v>397</v>
      </c>
      <c r="H314" s="49" t="s">
        <v>393</v>
      </c>
      <c r="I314" s="49" t="s">
        <v>389</v>
      </c>
      <c r="J314" s="49">
        <v>1</v>
      </c>
    </row>
    <row r="315" spans="1:14" ht="43.5" customHeight="1" x14ac:dyDescent="0.25">
      <c r="A315" s="260" t="s">
        <v>226</v>
      </c>
      <c r="B315" s="261"/>
      <c r="C315" s="262"/>
      <c r="D315" s="60"/>
      <c r="E315" s="60" t="s">
        <v>179</v>
      </c>
      <c r="F315" s="49" t="s">
        <v>398</v>
      </c>
      <c r="G315" s="49" t="s">
        <v>399</v>
      </c>
      <c r="H315" s="49" t="s">
        <v>393</v>
      </c>
      <c r="I315" s="49" t="s">
        <v>389</v>
      </c>
      <c r="J315" s="49">
        <v>1</v>
      </c>
    </row>
    <row r="316" spans="1:14" ht="31.5" x14ac:dyDescent="0.25">
      <c r="A316" s="112" t="s">
        <v>217</v>
      </c>
      <c r="B316" s="112"/>
      <c r="C316" s="112"/>
      <c r="D316" s="60" t="s">
        <v>185</v>
      </c>
      <c r="E316" s="60" t="s">
        <v>189</v>
      </c>
      <c r="F316" s="49">
        <v>0.9</v>
      </c>
      <c r="G316" s="49">
        <v>0.9</v>
      </c>
      <c r="H316" s="49" t="s">
        <v>393</v>
      </c>
      <c r="I316" s="49" t="s">
        <v>389</v>
      </c>
      <c r="J316" s="49">
        <v>1</v>
      </c>
    </row>
    <row r="317" spans="1:14" ht="31.5" x14ac:dyDescent="0.25">
      <c r="A317" s="156" t="s">
        <v>218</v>
      </c>
      <c r="B317" s="156"/>
      <c r="C317" s="156"/>
      <c r="D317" s="60" t="s">
        <v>185</v>
      </c>
      <c r="E317" s="60" t="s">
        <v>189</v>
      </c>
      <c r="F317" s="49">
        <v>0.9</v>
      </c>
      <c r="G317" s="49">
        <v>0.9</v>
      </c>
      <c r="H317" s="49" t="s">
        <v>393</v>
      </c>
      <c r="I317" s="49" t="s">
        <v>389</v>
      </c>
      <c r="J317" s="49">
        <v>1</v>
      </c>
    </row>
    <row r="318" spans="1:14" ht="30.75" customHeight="1" x14ac:dyDescent="0.25">
      <c r="A318" s="156" t="s">
        <v>219</v>
      </c>
      <c r="B318" s="156"/>
      <c r="C318" s="156"/>
      <c r="D318" s="60" t="s">
        <v>185</v>
      </c>
      <c r="E318" s="60" t="s">
        <v>220</v>
      </c>
      <c r="F318" s="49">
        <v>2.5000000000000001E-2</v>
      </c>
      <c r="G318" s="49">
        <v>2.5000000000000001E-2</v>
      </c>
      <c r="H318" s="49" t="s">
        <v>393</v>
      </c>
      <c r="I318" s="49" t="s">
        <v>389</v>
      </c>
      <c r="J318" s="49">
        <v>1</v>
      </c>
    </row>
    <row r="319" spans="1:14" x14ac:dyDescent="0.25">
      <c r="A319" s="153" t="s">
        <v>227</v>
      </c>
      <c r="B319" s="153"/>
      <c r="C319" s="153"/>
      <c r="D319" s="153"/>
      <c r="E319" s="153"/>
      <c r="F319" s="153"/>
      <c r="G319" s="153"/>
      <c r="H319" s="153"/>
      <c r="I319" s="154"/>
      <c r="J319" s="49">
        <v>10</v>
      </c>
    </row>
    <row r="321" spans="1:13" x14ac:dyDescent="0.25">
      <c r="A321" s="199" t="s">
        <v>64</v>
      </c>
      <c r="B321" s="199"/>
      <c r="C321" s="197"/>
      <c r="D321" s="198"/>
      <c r="E321" s="198"/>
      <c r="F321" s="198"/>
      <c r="G321" s="198"/>
      <c r="H321" s="198"/>
      <c r="I321" s="198"/>
      <c r="J321" s="198"/>
    </row>
    <row r="322" spans="1:13" ht="13.5" customHeight="1" x14ac:dyDescent="0.25">
      <c r="A322" s="108"/>
      <c r="B322" s="108"/>
      <c r="C322" s="108"/>
      <c r="D322" s="108"/>
      <c r="E322" s="108"/>
      <c r="F322" s="108"/>
      <c r="G322" s="108"/>
      <c r="H322" s="108"/>
      <c r="I322" s="108"/>
    </row>
    <row r="323" spans="1:13" x14ac:dyDescent="0.25">
      <c r="A323" s="15"/>
      <c r="C323" s="29"/>
      <c r="D323" s="31">
        <f>J319</f>
        <v>10</v>
      </c>
      <c r="E323" s="144" t="s">
        <v>60</v>
      </c>
      <c r="F323" s="204" t="s">
        <v>61</v>
      </c>
      <c r="G323" s="205">
        <f>D323/D324*100</f>
        <v>83.333333333333343</v>
      </c>
      <c r="H323" s="144" t="s">
        <v>62</v>
      </c>
      <c r="I323" s="108"/>
    </row>
    <row r="324" spans="1:13" x14ac:dyDescent="0.25">
      <c r="C324" s="30"/>
      <c r="D324" s="108">
        <v>12</v>
      </c>
      <c r="E324" s="144"/>
      <c r="F324" s="204"/>
      <c r="G324" s="205"/>
      <c r="H324" s="144"/>
      <c r="I324" s="108"/>
    </row>
    <row r="326" spans="1:13" ht="22.5" x14ac:dyDescent="0.3">
      <c r="A326" s="63"/>
      <c r="B326" s="63"/>
      <c r="C326" s="155" t="s">
        <v>144</v>
      </c>
      <c r="D326" s="155"/>
      <c r="E326" s="155"/>
      <c r="F326" s="155"/>
      <c r="G326" s="155"/>
      <c r="H326" s="81">
        <v>0.5</v>
      </c>
      <c r="I326" s="63"/>
      <c r="J326" s="57"/>
    </row>
    <row r="327" spans="1:13" x14ac:dyDescent="0.25">
      <c r="A327" s="63"/>
      <c r="B327" s="63"/>
      <c r="H327" s="82" t="s">
        <v>100</v>
      </c>
      <c r="I327" s="63"/>
      <c r="J327" s="57"/>
    </row>
    <row r="328" spans="1:13" x14ac:dyDescent="0.25">
      <c r="A328" s="63"/>
      <c r="B328" s="63"/>
      <c r="H328" s="44"/>
      <c r="I328" s="63"/>
      <c r="J328" s="57"/>
    </row>
    <row r="329" spans="1:13" ht="18.75" x14ac:dyDescent="0.25">
      <c r="A329" s="202" t="s">
        <v>146</v>
      </c>
      <c r="B329" s="202"/>
      <c r="C329" s="202"/>
      <c r="D329" s="202"/>
      <c r="E329" s="202"/>
      <c r="F329" s="202"/>
      <c r="G329" s="202"/>
      <c r="H329" s="202"/>
      <c r="I329" s="202"/>
      <c r="J329" s="202"/>
    </row>
    <row r="330" spans="1:13" ht="54.75" customHeight="1" x14ac:dyDescent="0.25">
      <c r="A330" s="164" t="s">
        <v>416</v>
      </c>
      <c r="B330" s="164"/>
      <c r="C330" s="164"/>
      <c r="D330" s="164"/>
      <c r="E330" s="164"/>
      <c r="F330" s="164"/>
      <c r="G330" s="164"/>
      <c r="H330" s="164"/>
      <c r="I330" s="164"/>
      <c r="J330" s="164"/>
    </row>
    <row r="331" spans="1:13" x14ac:dyDescent="0.25">
      <c r="A331" s="157" t="s">
        <v>203</v>
      </c>
      <c r="B331" s="157"/>
      <c r="C331" s="157"/>
      <c r="D331" s="157"/>
      <c r="E331" s="157"/>
      <c r="F331" s="157"/>
      <c r="G331" s="157"/>
      <c r="H331" s="157"/>
      <c r="I331" s="157"/>
      <c r="J331" s="157"/>
    </row>
    <row r="332" spans="1:13" ht="30" x14ac:dyDescent="0.25">
      <c r="L332" s="98"/>
      <c r="M332" s="99"/>
    </row>
    <row r="333" spans="1:13" ht="18.75" x14ac:dyDescent="0.3">
      <c r="A333" s="41" t="s">
        <v>228</v>
      </c>
      <c r="B333" s="162" t="s">
        <v>229</v>
      </c>
      <c r="C333" s="162"/>
      <c r="D333" s="162"/>
      <c r="E333" s="162"/>
      <c r="F333" s="162"/>
      <c r="G333" s="162"/>
      <c r="H333" s="162"/>
      <c r="I333" s="162"/>
    </row>
    <row r="334" spans="1:13" ht="14.25" customHeight="1" x14ac:dyDescent="0.25"/>
    <row r="335" spans="1:13" x14ac:dyDescent="0.25">
      <c r="A335" s="189" t="s">
        <v>368</v>
      </c>
      <c r="B335" s="189"/>
      <c r="C335" s="189"/>
      <c r="D335" s="189"/>
      <c r="E335" s="189"/>
      <c r="F335" s="189"/>
      <c r="G335" s="189"/>
      <c r="H335" s="189"/>
      <c r="I335" s="189"/>
      <c r="J335" s="189"/>
    </row>
    <row r="336" spans="1:13" ht="26.1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1" x14ac:dyDescent="0.25">
      <c r="A337" s="292" t="s">
        <v>202</v>
      </c>
      <c r="B337" s="292"/>
      <c r="C337" s="292"/>
      <c r="D337" s="292"/>
      <c r="E337" s="24"/>
      <c r="F337" s="24"/>
      <c r="G337" s="24"/>
      <c r="H337" s="24"/>
      <c r="I337" s="24"/>
      <c r="J337" s="24"/>
    </row>
    <row r="338" spans="1:11" x14ac:dyDescent="0.25">
      <c r="A338" s="177" t="s">
        <v>309</v>
      </c>
      <c r="B338" s="177"/>
      <c r="C338" s="177"/>
      <c r="D338" s="177"/>
      <c r="E338" s="24"/>
      <c r="F338" s="24"/>
      <c r="G338" s="24"/>
      <c r="H338" s="24"/>
      <c r="I338" s="24"/>
      <c r="J338" s="24"/>
    </row>
    <row r="340" spans="1:11" ht="76.5" customHeight="1" x14ac:dyDescent="0.25">
      <c r="A340" s="151" t="s">
        <v>169</v>
      </c>
      <c r="B340" s="151"/>
      <c r="C340" s="151"/>
      <c r="D340" s="151" t="s">
        <v>170</v>
      </c>
      <c r="E340" s="151" t="s">
        <v>171</v>
      </c>
      <c r="F340" s="283" t="s">
        <v>172</v>
      </c>
      <c r="G340" s="303"/>
      <c r="H340" s="148" t="s">
        <v>200</v>
      </c>
      <c r="I340" s="148" t="s">
        <v>173</v>
      </c>
      <c r="J340" s="148" t="s">
        <v>13</v>
      </c>
    </row>
    <row r="341" spans="1:11" s="118" customFormat="1" ht="38.25" x14ac:dyDescent="0.25">
      <c r="A341" s="152"/>
      <c r="B341" s="152"/>
      <c r="C341" s="152"/>
      <c r="D341" s="152"/>
      <c r="E341" s="152"/>
      <c r="F341" s="117" t="s">
        <v>413</v>
      </c>
      <c r="G341" s="117" t="s">
        <v>414</v>
      </c>
      <c r="H341" s="148"/>
      <c r="I341" s="148"/>
      <c r="J341" s="148"/>
    </row>
    <row r="342" spans="1:11" x14ac:dyDescent="0.25">
      <c r="A342" s="307" t="s">
        <v>230</v>
      </c>
      <c r="B342" s="307"/>
      <c r="C342" s="307"/>
      <c r="D342" s="307"/>
      <c r="E342" s="307"/>
      <c r="F342" s="307"/>
      <c r="G342" s="307"/>
      <c r="H342" s="307"/>
      <c r="I342" s="307"/>
      <c r="J342" s="307"/>
    </row>
    <row r="343" spans="1:11" ht="50.1" customHeight="1" x14ac:dyDescent="0.25">
      <c r="A343" s="301" t="s">
        <v>233</v>
      </c>
      <c r="B343" s="301"/>
      <c r="C343" s="301"/>
      <c r="D343" s="56" t="s">
        <v>185</v>
      </c>
      <c r="E343" s="56" t="s">
        <v>231</v>
      </c>
      <c r="F343" s="64" t="s">
        <v>400</v>
      </c>
      <c r="G343" s="127" t="s">
        <v>400</v>
      </c>
      <c r="H343" s="116" t="s">
        <v>393</v>
      </c>
      <c r="I343" s="5" t="s">
        <v>389</v>
      </c>
      <c r="J343" s="5">
        <v>1</v>
      </c>
      <c r="K343" s="125"/>
    </row>
    <row r="344" spans="1:11" ht="41.65" customHeight="1" x14ac:dyDescent="0.25">
      <c r="A344" s="301" t="s">
        <v>234</v>
      </c>
      <c r="B344" s="301"/>
      <c r="C344" s="301"/>
      <c r="D344" s="56" t="s">
        <v>185</v>
      </c>
      <c r="E344" s="56" t="s">
        <v>232</v>
      </c>
      <c r="F344" s="64">
        <v>0.8</v>
      </c>
      <c r="G344" s="64">
        <v>0.8</v>
      </c>
      <c r="H344" s="116" t="s">
        <v>393</v>
      </c>
      <c r="I344" s="5" t="s">
        <v>389</v>
      </c>
      <c r="J344" s="5">
        <v>1</v>
      </c>
    </row>
    <row r="345" spans="1:11" ht="31.5" x14ac:dyDescent="0.25">
      <c r="A345" s="301" t="s">
        <v>235</v>
      </c>
      <c r="B345" s="301"/>
      <c r="C345" s="301"/>
      <c r="D345" s="56" t="s">
        <v>188</v>
      </c>
      <c r="E345" s="56" t="s">
        <v>179</v>
      </c>
      <c r="F345" s="119" t="s">
        <v>383</v>
      </c>
      <c r="G345" s="119" t="s">
        <v>383</v>
      </c>
      <c r="H345" s="116" t="s">
        <v>393</v>
      </c>
      <c r="I345" s="5" t="s">
        <v>389</v>
      </c>
      <c r="J345" s="5">
        <v>1</v>
      </c>
    </row>
    <row r="346" spans="1:11" x14ac:dyDescent="0.25">
      <c r="A346" s="307" t="s">
        <v>353</v>
      </c>
      <c r="B346" s="307"/>
      <c r="C346" s="307"/>
      <c r="D346" s="307"/>
      <c r="E346" s="307"/>
      <c r="F346" s="307"/>
      <c r="G346" s="307"/>
      <c r="H346" s="307"/>
      <c r="I346" s="307"/>
      <c r="J346" s="308"/>
    </row>
    <row r="347" spans="1:11" ht="38.25" x14ac:dyDescent="0.25">
      <c r="A347" s="279" t="s">
        <v>239</v>
      </c>
      <c r="B347" s="279"/>
      <c r="C347" s="279"/>
      <c r="D347" s="56" t="s">
        <v>181</v>
      </c>
      <c r="E347" s="56" t="s">
        <v>236</v>
      </c>
      <c r="F347" s="64">
        <v>15</v>
      </c>
      <c r="G347" s="64">
        <v>7</v>
      </c>
      <c r="H347" s="116" t="s">
        <v>393</v>
      </c>
      <c r="I347" s="5" t="s">
        <v>389</v>
      </c>
      <c r="J347" s="5">
        <v>1</v>
      </c>
    </row>
    <row r="348" spans="1:11" ht="31.5" x14ac:dyDescent="0.25">
      <c r="A348" s="279" t="s">
        <v>240</v>
      </c>
      <c r="B348" s="279"/>
      <c r="C348" s="279"/>
      <c r="D348" s="56" t="s">
        <v>185</v>
      </c>
      <c r="E348" s="56" t="s">
        <v>177</v>
      </c>
      <c r="F348" s="64">
        <v>0.9</v>
      </c>
      <c r="G348" s="127">
        <v>0.9</v>
      </c>
      <c r="H348" s="116" t="s">
        <v>393</v>
      </c>
      <c r="I348" s="5" t="s">
        <v>389</v>
      </c>
      <c r="J348" s="5">
        <v>1</v>
      </c>
    </row>
    <row r="349" spans="1:11" ht="33.75" customHeight="1" x14ac:dyDescent="0.25">
      <c r="A349" s="279" t="s">
        <v>241</v>
      </c>
      <c r="B349" s="279"/>
      <c r="C349" s="279"/>
      <c r="D349" s="56" t="s">
        <v>185</v>
      </c>
      <c r="E349" s="56" t="s">
        <v>237</v>
      </c>
      <c r="F349" s="64" t="s">
        <v>401</v>
      </c>
      <c r="G349" s="127" t="s">
        <v>401</v>
      </c>
      <c r="H349" s="116" t="s">
        <v>393</v>
      </c>
      <c r="I349" s="5" t="s">
        <v>389</v>
      </c>
      <c r="J349" s="5">
        <v>1</v>
      </c>
    </row>
    <row r="350" spans="1:11" ht="27" customHeight="1" x14ac:dyDescent="0.25">
      <c r="A350" s="279" t="s">
        <v>242</v>
      </c>
      <c r="B350" s="279"/>
      <c r="C350" s="279"/>
      <c r="D350" s="56" t="s">
        <v>181</v>
      </c>
      <c r="E350" s="56" t="s">
        <v>179</v>
      </c>
      <c r="F350" s="119" t="s">
        <v>383</v>
      </c>
      <c r="G350" s="64" t="s">
        <v>383</v>
      </c>
      <c r="H350" s="116" t="s">
        <v>393</v>
      </c>
      <c r="I350" s="5" t="s">
        <v>389</v>
      </c>
      <c r="J350" s="5">
        <v>1</v>
      </c>
    </row>
    <row r="351" spans="1:11" ht="33.75" customHeight="1" x14ac:dyDescent="0.25">
      <c r="A351" s="279" t="s">
        <v>243</v>
      </c>
      <c r="B351" s="279"/>
      <c r="C351" s="279"/>
      <c r="D351" s="56" t="s">
        <v>185</v>
      </c>
      <c r="E351" s="56" t="s">
        <v>238</v>
      </c>
      <c r="F351" s="64" t="s">
        <v>402</v>
      </c>
      <c r="G351" s="127" t="s">
        <v>402</v>
      </c>
      <c r="H351" s="116" t="s">
        <v>393</v>
      </c>
      <c r="I351" s="5" t="s">
        <v>389</v>
      </c>
      <c r="J351" s="5">
        <v>1</v>
      </c>
    </row>
    <row r="352" spans="1:11" ht="34.5" customHeight="1" x14ac:dyDescent="0.25">
      <c r="A352" s="279" t="s">
        <v>244</v>
      </c>
      <c r="B352" s="279"/>
      <c r="C352" s="279"/>
      <c r="D352" s="56" t="s">
        <v>188</v>
      </c>
      <c r="E352" s="56" t="s">
        <v>179</v>
      </c>
      <c r="F352" s="64" t="s">
        <v>383</v>
      </c>
      <c r="G352" s="64" t="s">
        <v>383</v>
      </c>
      <c r="H352" s="116" t="s">
        <v>393</v>
      </c>
      <c r="I352" s="5" t="s">
        <v>389</v>
      </c>
      <c r="J352" s="5">
        <v>1</v>
      </c>
    </row>
    <row r="353" spans="1:10" x14ac:dyDescent="0.25">
      <c r="A353" s="309" t="s">
        <v>227</v>
      </c>
      <c r="B353" s="309"/>
      <c r="C353" s="309"/>
      <c r="D353" s="310"/>
      <c r="E353" s="310"/>
      <c r="F353" s="310"/>
      <c r="G353" s="310"/>
      <c r="H353" s="310"/>
      <c r="I353" s="310"/>
      <c r="J353" s="50">
        <v>9</v>
      </c>
    </row>
    <row r="354" spans="1:10" x14ac:dyDescent="0.25">
      <c r="A354" s="302"/>
      <c r="B354" s="302"/>
      <c r="C354" s="302"/>
      <c r="D354" s="57"/>
      <c r="E354" s="57"/>
      <c r="F354" s="57"/>
      <c r="G354" s="57"/>
      <c r="H354" s="57"/>
      <c r="I354" s="57"/>
      <c r="J354" s="57"/>
    </row>
    <row r="355" spans="1:10" x14ac:dyDescent="0.25">
      <c r="A355" s="199" t="s">
        <v>64</v>
      </c>
      <c r="B355" s="199"/>
      <c r="C355" s="197"/>
      <c r="D355" s="198"/>
      <c r="E355" s="198"/>
      <c r="F355" s="198"/>
      <c r="G355" s="198"/>
      <c r="H355" s="198"/>
      <c r="I355" s="198"/>
      <c r="J355" s="198"/>
    </row>
    <row r="356" spans="1:10" x14ac:dyDescent="0.25">
      <c r="A356" s="15"/>
      <c r="C356" s="29"/>
      <c r="D356" s="31">
        <f>J353</f>
        <v>9</v>
      </c>
      <c r="E356" s="144" t="s">
        <v>60</v>
      </c>
      <c r="F356" s="204" t="s">
        <v>61</v>
      </c>
      <c r="G356" s="205">
        <f>D356/D357*100</f>
        <v>100</v>
      </c>
      <c r="H356" s="144" t="s">
        <v>62</v>
      </c>
      <c r="I356" s="108"/>
    </row>
    <row r="357" spans="1:10" ht="24" customHeight="1" x14ac:dyDescent="0.25">
      <c r="C357" s="30"/>
      <c r="D357" s="108">
        <v>9</v>
      </c>
      <c r="E357" s="144"/>
      <c r="F357" s="204"/>
      <c r="G357" s="205"/>
      <c r="H357" s="144"/>
      <c r="I357" s="108"/>
    </row>
    <row r="358" spans="1:10" x14ac:dyDescent="0.25">
      <c r="A358" s="302"/>
      <c r="B358" s="302"/>
      <c r="C358" s="302"/>
      <c r="D358" s="57"/>
      <c r="E358" s="57"/>
      <c r="F358" s="57"/>
      <c r="G358" s="57"/>
      <c r="H358" s="57"/>
      <c r="I358" s="57"/>
      <c r="J358" s="57"/>
    </row>
    <row r="359" spans="1:10" ht="22.5" x14ac:dyDescent="0.3">
      <c r="A359" s="63"/>
      <c r="B359" s="63"/>
      <c r="C359" s="155" t="s">
        <v>144</v>
      </c>
      <c r="D359" s="155"/>
      <c r="E359" s="155"/>
      <c r="F359" s="155"/>
      <c r="G359" s="155"/>
      <c r="H359" s="81">
        <v>1</v>
      </c>
      <c r="I359" s="63"/>
      <c r="J359" s="57"/>
    </row>
    <row r="360" spans="1:10" x14ac:dyDescent="0.25">
      <c r="A360" s="63"/>
      <c r="B360" s="63"/>
      <c r="H360" s="82" t="s">
        <v>100</v>
      </c>
      <c r="I360" s="63"/>
      <c r="J360" s="57"/>
    </row>
    <row r="361" spans="1:10" x14ac:dyDescent="0.25">
      <c r="A361" s="63"/>
      <c r="B361" s="63"/>
      <c r="H361" s="44"/>
      <c r="I361" s="63"/>
      <c r="J361" s="57"/>
    </row>
    <row r="362" spans="1:10" ht="18.75" x14ac:dyDescent="0.25">
      <c r="A362" s="202" t="s">
        <v>146</v>
      </c>
      <c r="B362" s="202"/>
      <c r="C362" s="202"/>
      <c r="D362" s="202"/>
      <c r="E362" s="202"/>
      <c r="F362" s="202"/>
      <c r="G362" s="202"/>
      <c r="H362" s="202"/>
      <c r="I362" s="202"/>
      <c r="J362" s="202"/>
    </row>
    <row r="363" spans="1:10" ht="39.75" customHeight="1" x14ac:dyDescent="0.25">
      <c r="A363" s="164" t="s">
        <v>386</v>
      </c>
      <c r="B363" s="164"/>
      <c r="C363" s="164"/>
      <c r="D363" s="164"/>
      <c r="E363" s="164"/>
      <c r="F363" s="164"/>
      <c r="G363" s="164"/>
      <c r="H363" s="164"/>
      <c r="I363" s="164"/>
      <c r="J363" s="164"/>
    </row>
    <row r="364" spans="1:10" x14ac:dyDescent="0.25">
      <c r="A364" s="157" t="s">
        <v>203</v>
      </c>
      <c r="B364" s="157"/>
      <c r="C364" s="157"/>
      <c r="D364" s="157"/>
      <c r="E364" s="157"/>
      <c r="F364" s="157"/>
      <c r="G364" s="157"/>
      <c r="H364" s="157"/>
      <c r="I364" s="157"/>
      <c r="J364" s="157"/>
    </row>
    <row r="365" spans="1:10" x14ac:dyDescent="0.25">
      <c r="A365" s="302"/>
      <c r="B365" s="302"/>
      <c r="C365" s="302"/>
      <c r="D365" s="57"/>
      <c r="E365" s="57"/>
      <c r="F365" s="57"/>
      <c r="G365" s="57"/>
      <c r="H365" s="57"/>
      <c r="I365" s="57"/>
      <c r="J365" s="57"/>
    </row>
    <row r="366" spans="1:10" x14ac:dyDescent="0.25">
      <c r="A366" s="302"/>
      <c r="B366" s="302"/>
      <c r="C366" s="302"/>
      <c r="D366" s="57"/>
      <c r="E366" s="57"/>
      <c r="F366" s="57"/>
      <c r="G366" s="57"/>
      <c r="H366" s="57"/>
      <c r="I366" s="57"/>
      <c r="J366" s="57"/>
    </row>
    <row r="367" spans="1:10" ht="46.5" customHeight="1" x14ac:dyDescent="0.25">
      <c r="A367" s="65" t="s">
        <v>228</v>
      </c>
      <c r="B367" s="293" t="s">
        <v>245</v>
      </c>
      <c r="C367" s="294"/>
      <c r="D367" s="294"/>
      <c r="E367" s="294"/>
      <c r="F367" s="294"/>
      <c r="G367" s="294"/>
      <c r="H367" s="294"/>
      <c r="I367" s="294"/>
      <c r="J367" s="57"/>
    </row>
    <row r="368" spans="1:10" x14ac:dyDescent="0.25">
      <c r="I368" s="304"/>
      <c r="J368" s="304"/>
    </row>
    <row r="369" spans="1:10" ht="15.75" customHeight="1" x14ac:dyDescent="0.25">
      <c r="A369" s="306" t="s">
        <v>447</v>
      </c>
      <c r="B369" s="306"/>
      <c r="C369" s="306"/>
      <c r="D369" s="306"/>
      <c r="E369" s="306"/>
      <c r="F369" s="306"/>
      <c r="G369" s="306"/>
      <c r="H369" s="306"/>
      <c r="I369" s="306"/>
      <c r="J369" s="306"/>
    </row>
    <row r="370" spans="1:10" ht="41.25" customHeight="1" x14ac:dyDescent="0.25">
      <c r="A370" s="306"/>
      <c r="B370" s="306"/>
      <c r="C370" s="306"/>
      <c r="D370" s="306"/>
      <c r="E370" s="306"/>
      <c r="F370" s="306"/>
      <c r="G370" s="306"/>
      <c r="H370" s="306"/>
      <c r="I370" s="306"/>
      <c r="J370" s="306"/>
    </row>
    <row r="372" spans="1:10" ht="22.5" x14ac:dyDescent="0.3">
      <c r="C372" s="155" t="s">
        <v>144</v>
      </c>
      <c r="D372" s="155"/>
      <c r="E372" s="155"/>
      <c r="F372" s="155"/>
      <c r="G372" s="155"/>
      <c r="H372" s="81">
        <v>0.1</v>
      </c>
    </row>
    <row r="373" spans="1:10" x14ac:dyDescent="0.25">
      <c r="H373" s="135" t="s">
        <v>100</v>
      </c>
    </row>
    <row r="374" spans="1:10" ht="18.75" customHeight="1" x14ac:dyDescent="0.25">
      <c r="A374" s="202" t="s">
        <v>146</v>
      </c>
      <c r="B374" s="202"/>
      <c r="C374" s="202"/>
      <c r="D374" s="202"/>
      <c r="E374" s="202"/>
      <c r="F374" s="202"/>
      <c r="G374" s="202"/>
      <c r="H374" s="202"/>
      <c r="I374" s="202"/>
      <c r="J374" s="202"/>
    </row>
    <row r="375" spans="1:10" ht="66.75" customHeight="1" x14ac:dyDescent="0.25">
      <c r="A375" s="164" t="s">
        <v>448</v>
      </c>
      <c r="B375" s="164"/>
      <c r="C375" s="164"/>
      <c r="D375" s="164"/>
      <c r="E375" s="164"/>
      <c r="F375" s="164"/>
      <c r="G375" s="164"/>
      <c r="H375" s="164"/>
      <c r="I375" s="164"/>
      <c r="J375" s="164"/>
    </row>
    <row r="376" spans="1:10" ht="28.5" customHeight="1" x14ac:dyDescent="0.25">
      <c r="A376" s="157" t="s">
        <v>203</v>
      </c>
      <c r="B376" s="157"/>
      <c r="C376" s="157"/>
      <c r="D376" s="157"/>
      <c r="E376" s="157"/>
      <c r="F376" s="157"/>
      <c r="G376" s="157"/>
      <c r="H376" s="157"/>
      <c r="I376" s="157"/>
      <c r="J376" s="157"/>
    </row>
    <row r="378" spans="1:10" ht="18.75" x14ac:dyDescent="0.3">
      <c r="A378" s="7" t="s">
        <v>247</v>
      </c>
      <c r="B378" s="162" t="s">
        <v>248</v>
      </c>
      <c r="C378" s="162"/>
      <c r="D378" s="162"/>
      <c r="E378" s="162"/>
      <c r="F378" s="162"/>
      <c r="G378" s="162"/>
      <c r="H378" s="162"/>
      <c r="I378" s="162"/>
    </row>
    <row r="379" spans="1:10" x14ac:dyDescent="0.25">
      <c r="B379" s="162"/>
      <c r="C379" s="162"/>
      <c r="D379" s="162"/>
      <c r="E379" s="162"/>
      <c r="F379" s="162"/>
      <c r="G379" s="162"/>
      <c r="H379" s="162"/>
      <c r="I379" s="162"/>
    </row>
    <row r="380" spans="1:10" x14ac:dyDescent="0.25">
      <c r="B380" s="162"/>
      <c r="C380" s="162"/>
      <c r="D380" s="162"/>
      <c r="E380" s="162"/>
      <c r="F380" s="162"/>
      <c r="G380" s="162"/>
      <c r="H380" s="162"/>
      <c r="I380" s="162"/>
    </row>
    <row r="381" spans="1:10" ht="35.65" customHeight="1" x14ac:dyDescent="0.25"/>
    <row r="382" spans="1:10" ht="35.65" customHeight="1" x14ac:dyDescent="0.25">
      <c r="A382" s="305" t="s">
        <v>369</v>
      </c>
      <c r="B382" s="305"/>
      <c r="C382" s="305"/>
      <c r="D382" s="305"/>
      <c r="E382" s="305"/>
      <c r="F382" s="305"/>
      <c r="G382" s="305"/>
      <c r="H382" s="305"/>
    </row>
    <row r="383" spans="1:10" ht="51" customHeight="1" x14ac:dyDescent="0.25">
      <c r="A383" s="244" t="s">
        <v>259</v>
      </c>
      <c r="B383" s="244"/>
      <c r="C383" s="244"/>
      <c r="D383" s="244"/>
      <c r="E383" s="109" t="s">
        <v>370</v>
      </c>
    </row>
    <row r="384" spans="1:10" x14ac:dyDescent="0.25">
      <c r="A384" s="182" t="s">
        <v>249</v>
      </c>
      <c r="B384" s="183"/>
      <c r="C384" s="183"/>
      <c r="D384" s="183"/>
      <c r="E384" s="5" t="s">
        <v>383</v>
      </c>
    </row>
    <row r="385" spans="1:10" x14ac:dyDescent="0.25">
      <c r="A385" s="182" t="s">
        <v>250</v>
      </c>
      <c r="B385" s="183"/>
      <c r="C385" s="183"/>
      <c r="D385" s="183"/>
      <c r="E385" s="5" t="s">
        <v>383</v>
      </c>
    </row>
    <row r="386" spans="1:10" x14ac:dyDescent="0.25">
      <c r="A386" s="182" t="s">
        <v>251</v>
      </c>
      <c r="B386" s="183"/>
      <c r="C386" s="183"/>
      <c r="D386" s="183"/>
      <c r="E386" s="5" t="s">
        <v>383</v>
      </c>
    </row>
    <row r="387" spans="1:10" x14ac:dyDescent="0.25">
      <c r="A387" s="182" t="s">
        <v>252</v>
      </c>
      <c r="B387" s="183"/>
      <c r="C387" s="183"/>
      <c r="D387" s="183"/>
      <c r="E387" s="5" t="s">
        <v>383</v>
      </c>
    </row>
    <row r="388" spans="1:10" ht="14.25" customHeight="1" x14ac:dyDescent="0.25">
      <c r="A388" s="182" t="s">
        <v>253</v>
      </c>
      <c r="B388" s="183"/>
      <c r="C388" s="183"/>
      <c r="D388" s="183"/>
      <c r="E388" s="5" t="s">
        <v>383</v>
      </c>
      <c r="H388" s="113"/>
    </row>
    <row r="389" spans="1:10" x14ac:dyDescent="0.25">
      <c r="A389" s="182" t="s">
        <v>254</v>
      </c>
      <c r="B389" s="183"/>
      <c r="C389" s="183"/>
      <c r="D389" s="183"/>
      <c r="E389" s="5" t="s">
        <v>383</v>
      </c>
    </row>
    <row r="390" spans="1:10" x14ac:dyDescent="0.25">
      <c r="A390" s="182" t="s">
        <v>255</v>
      </c>
      <c r="B390" s="183"/>
      <c r="C390" s="183"/>
      <c r="D390" s="183"/>
      <c r="E390" s="5" t="s">
        <v>383</v>
      </c>
    </row>
    <row r="391" spans="1:10" x14ac:dyDescent="0.25">
      <c r="A391" s="182" t="s">
        <v>258</v>
      </c>
      <c r="B391" s="183"/>
      <c r="C391" s="183"/>
      <c r="D391" s="183"/>
      <c r="E391" s="5" t="s">
        <v>383</v>
      </c>
    </row>
    <row r="392" spans="1:10" x14ac:dyDescent="0.25">
      <c r="A392" s="182" t="s">
        <v>256</v>
      </c>
      <c r="B392" s="183"/>
      <c r="C392" s="183"/>
      <c r="D392" s="183"/>
      <c r="E392" s="5" t="s">
        <v>383</v>
      </c>
    </row>
    <row r="393" spans="1:10" x14ac:dyDescent="0.25">
      <c r="A393" s="67" t="s">
        <v>257</v>
      </c>
      <c r="B393" s="49"/>
      <c r="C393" s="49"/>
      <c r="D393" s="49"/>
      <c r="E393" s="5" t="s">
        <v>383</v>
      </c>
    </row>
    <row r="394" spans="1:10" ht="15.75" customHeight="1" x14ac:dyDescent="0.25">
      <c r="A394" s="185"/>
      <c r="B394" s="185"/>
      <c r="C394" s="185"/>
      <c r="D394" s="185"/>
      <c r="E394" s="185"/>
      <c r="F394" s="185"/>
      <c r="G394" s="185"/>
      <c r="H394" s="185"/>
    </row>
    <row r="395" spans="1:10" ht="22.5" x14ac:dyDescent="0.3">
      <c r="C395" s="155" t="s">
        <v>144</v>
      </c>
      <c r="D395" s="155"/>
      <c r="E395" s="155"/>
      <c r="F395" s="155"/>
      <c r="G395" s="155"/>
      <c r="H395" s="81">
        <v>1</v>
      </c>
    </row>
    <row r="396" spans="1:10" ht="32.1" customHeight="1" x14ac:dyDescent="0.25">
      <c r="H396" s="82" t="s">
        <v>100</v>
      </c>
    </row>
    <row r="397" spans="1:10" x14ac:dyDescent="0.25">
      <c r="H397" s="44"/>
    </row>
    <row r="398" spans="1:10" ht="18.75" customHeight="1" x14ac:dyDescent="0.25">
      <c r="A398" s="187" t="s">
        <v>146</v>
      </c>
      <c r="B398" s="187"/>
      <c r="C398" s="187"/>
      <c r="D398" s="187"/>
      <c r="E398" s="187"/>
      <c r="F398" s="187"/>
      <c r="G398" s="187"/>
      <c r="H398" s="187"/>
      <c r="I398" s="187"/>
      <c r="J398" s="187"/>
    </row>
    <row r="399" spans="1:10" ht="61.5" customHeight="1" x14ac:dyDescent="0.25">
      <c r="A399" s="164" t="s">
        <v>386</v>
      </c>
      <c r="B399" s="164"/>
      <c r="C399" s="164"/>
      <c r="D399" s="164"/>
      <c r="E399" s="164"/>
      <c r="F399" s="164"/>
      <c r="G399" s="164"/>
      <c r="H399" s="164"/>
      <c r="I399" s="164"/>
      <c r="J399" s="164"/>
    </row>
    <row r="400" spans="1:10" ht="24.75" customHeight="1" x14ac:dyDescent="0.25">
      <c r="A400" s="157" t="s">
        <v>203</v>
      </c>
      <c r="B400" s="157"/>
      <c r="C400" s="157"/>
      <c r="D400" s="157"/>
      <c r="E400" s="157"/>
      <c r="F400" s="157"/>
      <c r="G400" s="157"/>
      <c r="H400" s="157"/>
      <c r="I400" s="157"/>
      <c r="J400" s="157"/>
    </row>
    <row r="401" spans="1:11" x14ac:dyDescent="0.25">
      <c r="H401" s="44"/>
    </row>
    <row r="403" spans="1:11" ht="18.75" customHeight="1" x14ac:dyDescent="0.3">
      <c r="A403" s="7" t="s">
        <v>260</v>
      </c>
      <c r="B403" s="162" t="s">
        <v>261</v>
      </c>
      <c r="C403" s="162"/>
      <c r="D403" s="162"/>
      <c r="E403" s="162"/>
      <c r="F403" s="162"/>
      <c r="G403" s="162"/>
      <c r="H403" s="162"/>
      <c r="I403" s="162"/>
    </row>
    <row r="404" spans="1:11" x14ac:dyDescent="0.25">
      <c r="B404" s="162"/>
      <c r="C404" s="162"/>
      <c r="D404" s="162"/>
      <c r="E404" s="162"/>
      <c r="F404" s="162"/>
      <c r="G404" s="162"/>
      <c r="H404" s="162"/>
      <c r="I404" s="162"/>
    </row>
    <row r="406" spans="1:11" ht="34.5" customHeight="1" x14ac:dyDescent="0.25">
      <c r="A406" s="186" t="s">
        <v>371</v>
      </c>
      <c r="B406" s="186"/>
      <c r="C406" s="186"/>
      <c r="D406" s="186"/>
      <c r="E406" s="186"/>
      <c r="F406" s="186"/>
      <c r="G406" s="186"/>
      <c r="H406" s="186"/>
      <c r="I406" s="186"/>
      <c r="J406" s="186"/>
    </row>
    <row r="408" spans="1:11" ht="38.1" customHeight="1" x14ac:dyDescent="0.25">
      <c r="A408" s="165" t="s">
        <v>262</v>
      </c>
      <c r="B408" s="166"/>
      <c r="C408" s="166"/>
      <c r="D408" s="167"/>
      <c r="E408" s="173" t="s">
        <v>308</v>
      </c>
      <c r="F408" s="174"/>
      <c r="G408" s="174"/>
      <c r="H408" s="172"/>
      <c r="I408" s="101"/>
    </row>
    <row r="409" spans="1:11" ht="21" x14ac:dyDescent="0.25">
      <c r="A409" s="168"/>
      <c r="B409" s="169"/>
      <c r="C409" s="169"/>
      <c r="D409" s="170"/>
      <c r="E409" s="103" t="s">
        <v>356</v>
      </c>
      <c r="F409" s="103" t="s">
        <v>357</v>
      </c>
      <c r="G409" s="104" t="s">
        <v>358</v>
      </c>
      <c r="H409" s="105" t="s">
        <v>359</v>
      </c>
      <c r="I409" s="101"/>
    </row>
    <row r="410" spans="1:11" x14ac:dyDescent="0.25">
      <c r="A410" s="171" t="s">
        <v>266</v>
      </c>
      <c r="B410" s="171"/>
      <c r="C410" s="171"/>
      <c r="D410" s="171"/>
      <c r="E410" s="171"/>
      <c r="F410" s="171"/>
      <c r="G410" s="171"/>
      <c r="H410" s="172"/>
      <c r="I410" s="101"/>
    </row>
    <row r="411" spans="1:11" ht="65.45" customHeight="1" x14ac:dyDescent="0.25">
      <c r="A411" s="184" t="s">
        <v>263</v>
      </c>
      <c r="B411" s="184"/>
      <c r="C411" s="184"/>
      <c r="D411" s="184"/>
      <c r="E411" s="128">
        <v>155.5</v>
      </c>
      <c r="F411" s="129">
        <v>130</v>
      </c>
      <c r="G411" s="102">
        <v>84</v>
      </c>
      <c r="H411" s="106">
        <v>0.3</v>
      </c>
      <c r="I411" s="101"/>
    </row>
    <row r="412" spans="1:11" x14ac:dyDescent="0.25">
      <c r="A412" s="171" t="s">
        <v>267</v>
      </c>
      <c r="B412" s="171"/>
      <c r="C412" s="171"/>
      <c r="D412" s="171"/>
      <c r="E412" s="171"/>
      <c r="F412" s="171"/>
      <c r="G412" s="171"/>
      <c r="H412" s="172"/>
      <c r="I412" s="101"/>
    </row>
    <row r="413" spans="1:11" ht="83.25" customHeight="1" x14ac:dyDescent="0.25">
      <c r="A413" s="184" t="s">
        <v>264</v>
      </c>
      <c r="B413" s="184"/>
      <c r="C413" s="184"/>
      <c r="D413" s="184"/>
      <c r="E413" s="128">
        <v>53.625</v>
      </c>
      <c r="F413" s="129">
        <v>47.6</v>
      </c>
      <c r="G413" s="102">
        <v>89</v>
      </c>
      <c r="H413" s="106">
        <v>0.2</v>
      </c>
      <c r="I413" s="101"/>
      <c r="K413" s="90"/>
    </row>
    <row r="414" spans="1:11" x14ac:dyDescent="0.25">
      <c r="A414" s="171" t="s">
        <v>268</v>
      </c>
      <c r="B414" s="171"/>
      <c r="C414" s="171"/>
      <c r="D414" s="171"/>
      <c r="E414" s="171"/>
      <c r="F414" s="171"/>
      <c r="G414" s="171"/>
      <c r="H414" s="172"/>
      <c r="I414" s="101"/>
    </row>
    <row r="415" spans="1:11" ht="106.5" customHeight="1" x14ac:dyDescent="0.25">
      <c r="A415" s="184" t="s">
        <v>265</v>
      </c>
      <c r="B415" s="184"/>
      <c r="C415" s="184"/>
      <c r="D415" s="184"/>
      <c r="E415" s="128">
        <v>9.5</v>
      </c>
      <c r="F415" s="129">
        <v>8.6999999999999993</v>
      </c>
      <c r="G415" s="102">
        <v>92</v>
      </c>
      <c r="H415" s="106">
        <v>0.2</v>
      </c>
      <c r="I415" s="101"/>
    </row>
    <row r="417" spans="1:11" x14ac:dyDescent="0.25">
      <c r="A417" s="144" t="s">
        <v>269</v>
      </c>
      <c r="B417" s="144"/>
      <c r="C417" s="144"/>
      <c r="D417" s="144"/>
      <c r="E417" s="144"/>
      <c r="F417" s="144"/>
      <c r="G417" s="144"/>
      <c r="H417" s="144"/>
      <c r="I417" s="21"/>
      <c r="J417" s="21"/>
    </row>
    <row r="418" spans="1:11" ht="20.25" customHeight="1" x14ac:dyDescent="0.25"/>
    <row r="419" spans="1:11" ht="22.5" x14ac:dyDescent="0.3">
      <c r="C419" s="155" t="s">
        <v>144</v>
      </c>
      <c r="D419" s="155"/>
      <c r="E419" s="155"/>
      <c r="F419" s="155"/>
      <c r="G419" s="155"/>
      <c r="H419" s="81">
        <v>0.7</v>
      </c>
    </row>
    <row r="420" spans="1:11" x14ac:dyDescent="0.25">
      <c r="H420" s="135" t="s">
        <v>100</v>
      </c>
    </row>
    <row r="421" spans="1:11" ht="18.75" x14ac:dyDescent="0.25">
      <c r="A421" s="187" t="s">
        <v>146</v>
      </c>
      <c r="B421" s="187"/>
      <c r="C421" s="187"/>
      <c r="D421" s="187"/>
      <c r="E421" s="187"/>
      <c r="F421" s="187"/>
      <c r="G421" s="187"/>
      <c r="H421" s="187"/>
      <c r="I421" s="187"/>
      <c r="J421" s="187"/>
    </row>
    <row r="422" spans="1:11" ht="42" customHeight="1" x14ac:dyDescent="0.25">
      <c r="A422" s="164" t="s">
        <v>462</v>
      </c>
      <c r="B422" s="164"/>
      <c r="C422" s="164"/>
      <c r="D422" s="164"/>
      <c r="E422" s="164"/>
      <c r="F422" s="164"/>
      <c r="G422" s="164"/>
      <c r="H422" s="164"/>
      <c r="I422" s="164"/>
      <c r="J422" s="164"/>
    </row>
    <row r="423" spans="1:11" ht="17.25" customHeight="1" x14ac:dyDescent="0.25">
      <c r="A423" s="157" t="s">
        <v>203</v>
      </c>
      <c r="B423" s="157"/>
      <c r="C423" s="157"/>
      <c r="D423" s="157"/>
      <c r="E423" s="157"/>
      <c r="F423" s="157"/>
      <c r="G423" s="157"/>
      <c r="H423" s="157"/>
      <c r="I423" s="157"/>
      <c r="J423" s="157"/>
      <c r="K423" s="90"/>
    </row>
    <row r="424" spans="1:11" ht="18.75" customHeight="1" x14ac:dyDescent="0.25">
      <c r="K424" s="90"/>
    </row>
    <row r="425" spans="1:11" ht="15" customHeight="1" x14ac:dyDescent="0.25">
      <c r="K425" s="90"/>
    </row>
    <row r="426" spans="1:11" ht="32.25" customHeight="1" x14ac:dyDescent="0.25">
      <c r="A426" s="175" t="s">
        <v>275</v>
      </c>
      <c r="B426" s="175"/>
      <c r="C426" s="175"/>
      <c r="D426" s="175"/>
      <c r="E426" s="175"/>
      <c r="F426" s="175"/>
      <c r="G426" s="175"/>
      <c r="H426" s="175"/>
      <c r="I426" s="175"/>
      <c r="J426" s="175"/>
      <c r="K426" s="90"/>
    </row>
    <row r="427" spans="1:11" ht="75" customHeight="1" x14ac:dyDescent="0.25">
      <c r="A427" s="114" t="s">
        <v>375</v>
      </c>
      <c r="B427" s="161" t="s">
        <v>376</v>
      </c>
      <c r="C427" s="161"/>
      <c r="D427" s="161"/>
      <c r="E427" s="161"/>
      <c r="F427" s="161"/>
      <c r="G427" s="161"/>
      <c r="H427" s="161"/>
      <c r="I427" s="161"/>
      <c r="J427" s="161"/>
    </row>
    <row r="428" spans="1:11" ht="28.5" customHeight="1" x14ac:dyDescent="0.25">
      <c r="A428" s="160" t="s">
        <v>441</v>
      </c>
      <c r="B428" s="160"/>
      <c r="C428" s="160"/>
      <c r="D428" s="160"/>
      <c r="E428" s="160"/>
      <c r="F428" s="160"/>
      <c r="G428" s="160"/>
      <c r="H428" s="160"/>
      <c r="I428" s="160"/>
      <c r="J428" s="160"/>
    </row>
    <row r="429" spans="1:11" ht="20.25" customHeight="1" x14ac:dyDescent="0.25">
      <c r="A429" t="s">
        <v>372</v>
      </c>
      <c r="B429" t="s">
        <v>377</v>
      </c>
    </row>
    <row r="430" spans="1:11" ht="21.75" customHeight="1" x14ac:dyDescent="0.3">
      <c r="C430" s="155" t="s">
        <v>144</v>
      </c>
      <c r="D430" s="155"/>
      <c r="E430" s="155"/>
      <c r="F430" s="155"/>
      <c r="G430" s="155"/>
      <c r="H430" s="130">
        <v>1</v>
      </c>
    </row>
    <row r="431" spans="1:11" ht="21" customHeight="1" x14ac:dyDescent="0.25">
      <c r="H431" s="135" t="s">
        <v>100</v>
      </c>
    </row>
    <row r="432" spans="1:11" ht="25.5" customHeight="1" x14ac:dyDescent="0.25">
      <c r="A432" s="187" t="s">
        <v>146</v>
      </c>
      <c r="B432" s="187"/>
      <c r="C432" s="187"/>
      <c r="D432" s="187"/>
      <c r="E432" s="187"/>
      <c r="F432" s="187"/>
      <c r="G432" s="187"/>
      <c r="H432" s="187"/>
      <c r="I432" s="187"/>
      <c r="J432" s="187"/>
    </row>
    <row r="433" spans="1:10" ht="42.75" customHeight="1" x14ac:dyDescent="0.25">
      <c r="A433" s="188" t="s">
        <v>443</v>
      </c>
      <c r="B433" s="188"/>
      <c r="C433" s="188"/>
      <c r="D433" s="188"/>
      <c r="E433" s="188"/>
      <c r="F433" s="188"/>
      <c r="G433" s="188"/>
      <c r="H433" s="188"/>
      <c r="I433" s="188"/>
      <c r="J433" s="188"/>
    </row>
    <row r="434" spans="1:10" ht="18.75" x14ac:dyDescent="0.25">
      <c r="A434" s="115" t="s">
        <v>378</v>
      </c>
      <c r="B434" s="181" t="s">
        <v>281</v>
      </c>
      <c r="C434" s="181"/>
      <c r="D434" s="181"/>
      <c r="E434" s="181"/>
      <c r="F434" s="181"/>
      <c r="G434" s="181"/>
      <c r="H434" s="181"/>
      <c r="I434" s="181"/>
      <c r="J434" s="181"/>
    </row>
    <row r="435" spans="1:10" ht="85.5" customHeight="1" x14ac:dyDescent="0.25">
      <c r="A435" s="163" t="s">
        <v>445</v>
      </c>
      <c r="B435" s="163"/>
      <c r="C435" s="163"/>
      <c r="D435" s="163"/>
      <c r="E435" s="163"/>
      <c r="F435" s="163"/>
      <c r="G435" s="163"/>
      <c r="H435" s="163"/>
      <c r="I435" s="163"/>
      <c r="J435" s="163"/>
    </row>
    <row r="436" spans="1:10" ht="28.5" customHeight="1" x14ac:dyDescent="0.3">
      <c r="C436" s="155" t="s">
        <v>144</v>
      </c>
      <c r="D436" s="155"/>
      <c r="E436" s="155"/>
      <c r="F436" s="155"/>
      <c r="G436" s="155"/>
      <c r="H436" s="130">
        <v>1</v>
      </c>
    </row>
    <row r="437" spans="1:10" x14ac:dyDescent="0.25">
      <c r="H437" s="135" t="s">
        <v>100</v>
      </c>
    </row>
    <row r="438" spans="1:10" ht="18.75" customHeight="1" x14ac:dyDescent="0.25">
      <c r="A438" s="187" t="s">
        <v>146</v>
      </c>
      <c r="B438" s="187"/>
      <c r="C438" s="187"/>
      <c r="D438" s="187"/>
      <c r="E438" s="187"/>
      <c r="F438" s="187"/>
      <c r="G438" s="187"/>
      <c r="H438" s="187"/>
      <c r="I438" s="187"/>
      <c r="J438" s="187"/>
    </row>
    <row r="439" spans="1:10" ht="58.9" customHeight="1" x14ac:dyDescent="0.25">
      <c r="A439" s="188" t="s">
        <v>444</v>
      </c>
      <c r="B439" s="188"/>
      <c r="C439" s="188"/>
      <c r="D439" s="188"/>
      <c r="E439" s="188"/>
      <c r="F439" s="188"/>
      <c r="G439" s="188"/>
      <c r="H439" s="188"/>
      <c r="I439" s="188"/>
      <c r="J439" s="188"/>
    </row>
    <row r="440" spans="1:10" ht="15.75" customHeight="1" x14ac:dyDescent="0.25"/>
    <row r="441" spans="1:10" ht="32.25" customHeight="1" x14ac:dyDescent="0.25">
      <c r="A441" s="175" t="s">
        <v>283</v>
      </c>
      <c r="B441" s="175"/>
      <c r="C441" s="175"/>
      <c r="D441" s="175"/>
      <c r="E441" s="175"/>
      <c r="F441" s="175"/>
      <c r="G441" s="175"/>
      <c r="H441" s="175"/>
      <c r="I441" s="175"/>
      <c r="J441" s="175"/>
    </row>
    <row r="442" spans="1:10" ht="14.65" customHeight="1" x14ac:dyDescent="0.25"/>
    <row r="443" spans="1:10" ht="66" customHeight="1" x14ac:dyDescent="0.25">
      <c r="A443" s="37" t="s">
        <v>292</v>
      </c>
      <c r="B443" s="162" t="s">
        <v>302</v>
      </c>
      <c r="C443" s="162"/>
      <c r="D443" s="162"/>
      <c r="E443" s="162"/>
      <c r="F443" s="162"/>
      <c r="G443" s="162"/>
      <c r="H443" s="162"/>
      <c r="I443" s="162"/>
      <c r="J443" s="162"/>
    </row>
    <row r="444" spans="1:10" x14ac:dyDescent="0.25">
      <c r="B444" s="162"/>
      <c r="C444" s="162"/>
      <c r="D444" s="162"/>
      <c r="E444" s="162"/>
      <c r="F444" s="162"/>
      <c r="G444" s="162"/>
      <c r="H444" s="162"/>
      <c r="I444" s="162"/>
      <c r="J444" s="162"/>
    </row>
    <row r="446" spans="1:10" ht="111" customHeight="1" x14ac:dyDescent="0.25">
      <c r="A446" s="311" t="s">
        <v>450</v>
      </c>
      <c r="B446" s="311"/>
      <c r="C446" s="311"/>
      <c r="D446" s="311"/>
      <c r="E446" s="311"/>
      <c r="F446" s="311"/>
      <c r="G446" s="311"/>
      <c r="H446" s="311"/>
      <c r="I446" s="311"/>
      <c r="J446" s="311"/>
    </row>
    <row r="447" spans="1:10" ht="18.75" customHeight="1" x14ac:dyDescent="0.25">
      <c r="A447" t="s">
        <v>372</v>
      </c>
      <c r="B447" t="s">
        <v>373</v>
      </c>
    </row>
    <row r="448" spans="1:10" ht="24" customHeight="1" x14ac:dyDescent="0.3">
      <c r="C448" s="155" t="s">
        <v>144</v>
      </c>
      <c r="D448" s="155"/>
      <c r="E448" s="155"/>
      <c r="F448" s="155"/>
      <c r="G448" s="155"/>
      <c r="H448" s="130">
        <v>1</v>
      </c>
    </row>
    <row r="449" spans="1:10" x14ac:dyDescent="0.25">
      <c r="H449" s="135" t="s">
        <v>100</v>
      </c>
    </row>
    <row r="450" spans="1:10" ht="20.25" customHeight="1" x14ac:dyDescent="0.25">
      <c r="A450" s="187" t="s">
        <v>146</v>
      </c>
      <c r="B450" s="187"/>
      <c r="C450" s="187"/>
      <c r="D450" s="187"/>
      <c r="E450" s="187"/>
      <c r="F450" s="187"/>
      <c r="G450" s="187"/>
      <c r="H450" s="187"/>
      <c r="I450" s="187"/>
      <c r="J450" s="187"/>
    </row>
    <row r="451" spans="1:10" ht="53.25" customHeight="1" x14ac:dyDescent="0.25">
      <c r="A451" s="188" t="s">
        <v>443</v>
      </c>
      <c r="B451" s="188"/>
      <c r="C451" s="188"/>
      <c r="D451" s="188"/>
      <c r="E451" s="188"/>
      <c r="F451" s="188"/>
      <c r="G451" s="188"/>
      <c r="H451" s="188"/>
      <c r="I451" s="188"/>
      <c r="J451" s="188"/>
    </row>
    <row r="452" spans="1:10" ht="15.75" customHeight="1" x14ac:dyDescent="0.25">
      <c r="H452" s="88"/>
    </row>
    <row r="453" spans="1:10" x14ac:dyDescent="0.25">
      <c r="A453" s="176" t="s">
        <v>365</v>
      </c>
      <c r="B453" s="176"/>
      <c r="C453" s="176"/>
      <c r="D453" s="176"/>
      <c r="E453" s="176"/>
      <c r="F453" s="176"/>
      <c r="G453" s="176"/>
      <c r="H453" s="176"/>
      <c r="I453" s="176"/>
      <c r="J453" s="176"/>
    </row>
    <row r="454" spans="1:10" ht="47.25" customHeight="1" x14ac:dyDescent="0.25"/>
    <row r="455" spans="1:10" x14ac:dyDescent="0.25">
      <c r="A455" s="89" t="s">
        <v>311</v>
      </c>
      <c r="B455" s="177" t="s">
        <v>312</v>
      </c>
      <c r="C455" s="177"/>
      <c r="D455" s="177"/>
      <c r="E455" s="177"/>
      <c r="F455" s="177"/>
      <c r="G455" s="177"/>
      <c r="H455" s="177"/>
      <c r="I455" s="177"/>
      <c r="J455" s="177"/>
    </row>
    <row r="457" spans="1:10" ht="57" customHeight="1" x14ac:dyDescent="0.25">
      <c r="A457" s="180" t="s">
        <v>320</v>
      </c>
      <c r="B457" s="180"/>
      <c r="C457" s="180"/>
      <c r="D457" s="180"/>
      <c r="E457" s="180"/>
      <c r="F457" s="180"/>
      <c r="G457" s="180"/>
      <c r="H457" s="178" t="s">
        <v>319</v>
      </c>
      <c r="I457" s="179"/>
      <c r="J457" s="61" t="s">
        <v>314</v>
      </c>
    </row>
    <row r="458" spans="1:10" x14ac:dyDescent="0.25">
      <c r="A458" s="64" t="s">
        <v>313</v>
      </c>
      <c r="B458" s="64"/>
      <c r="C458" s="64"/>
      <c r="D458" s="64"/>
      <c r="E458" s="91"/>
      <c r="F458" s="92"/>
      <c r="G458" s="93"/>
      <c r="H458" s="158" t="s">
        <v>433</v>
      </c>
      <c r="I458" s="159"/>
      <c r="J458" s="134">
        <v>1</v>
      </c>
    </row>
    <row r="459" spans="1:10" x14ac:dyDescent="0.25">
      <c r="A459" s="64" t="s">
        <v>315</v>
      </c>
      <c r="B459" s="91"/>
      <c r="C459" s="92"/>
      <c r="D459" s="92"/>
      <c r="E459" s="92"/>
      <c r="F459" s="92"/>
      <c r="G459" s="93"/>
      <c r="H459" s="158" t="s">
        <v>433</v>
      </c>
      <c r="I459" s="159"/>
      <c r="J459" s="134">
        <v>1</v>
      </c>
    </row>
    <row r="460" spans="1:10" ht="16.5" customHeight="1" x14ac:dyDescent="0.25">
      <c r="A460" s="278" t="s">
        <v>316</v>
      </c>
      <c r="B460" s="312"/>
      <c r="C460" s="312"/>
      <c r="D460" s="312"/>
      <c r="E460" s="312"/>
      <c r="F460" s="312"/>
      <c r="G460" s="270"/>
      <c r="H460" s="158" t="s">
        <v>433</v>
      </c>
      <c r="I460" s="159"/>
      <c r="J460" s="134">
        <v>1</v>
      </c>
    </row>
    <row r="461" spans="1:10" ht="15.75" customHeight="1" x14ac:dyDescent="0.25">
      <c r="A461" s="278" t="s">
        <v>317</v>
      </c>
      <c r="B461" s="312"/>
      <c r="C461" s="312"/>
      <c r="D461" s="312"/>
      <c r="E461" s="312"/>
      <c r="F461" s="312"/>
      <c r="G461" s="270"/>
      <c r="H461" s="158" t="s">
        <v>433</v>
      </c>
      <c r="I461" s="159"/>
      <c r="J461" s="134">
        <v>1</v>
      </c>
    </row>
    <row r="462" spans="1:10" ht="19.5" customHeight="1" x14ac:dyDescent="0.25">
      <c r="A462" s="278" t="s">
        <v>318</v>
      </c>
      <c r="B462" s="312"/>
      <c r="C462" s="312"/>
      <c r="D462" s="312"/>
      <c r="E462" s="312"/>
      <c r="F462" s="312"/>
      <c r="G462" s="270"/>
      <c r="H462" s="158" t="s">
        <v>433</v>
      </c>
      <c r="I462" s="159"/>
      <c r="J462" s="134">
        <v>1</v>
      </c>
    </row>
    <row r="463" spans="1:10" ht="31.5" customHeight="1" x14ac:dyDescent="0.25">
      <c r="A463" s="313" t="s">
        <v>451</v>
      </c>
      <c r="B463" s="313"/>
      <c r="C463" s="313"/>
      <c r="D463" s="313"/>
      <c r="E463" s="313"/>
      <c r="F463" s="313"/>
      <c r="G463" s="313"/>
      <c r="H463" s="317">
        <v>4</v>
      </c>
      <c r="I463" s="318"/>
      <c r="J463" s="5">
        <v>0.5</v>
      </c>
    </row>
    <row r="464" spans="1:10" ht="32.25" customHeight="1" x14ac:dyDescent="0.25">
      <c r="A464" s="314" t="s">
        <v>417</v>
      </c>
      <c r="B464" s="315"/>
      <c r="C464" s="315"/>
      <c r="D464" s="315"/>
      <c r="E464" s="315"/>
      <c r="F464" s="315"/>
      <c r="G464" s="316"/>
      <c r="H464" s="317"/>
      <c r="I464" s="318"/>
      <c r="J464" s="5">
        <v>0.5</v>
      </c>
    </row>
    <row r="465" spans="1:10" ht="18.75" customHeight="1" x14ac:dyDescent="0.25"/>
    <row r="466" spans="1:10" ht="16.5" customHeight="1" x14ac:dyDescent="0.3">
      <c r="C466" s="155" t="s">
        <v>144</v>
      </c>
      <c r="D466" s="155"/>
      <c r="E466" s="155"/>
      <c r="F466" s="155"/>
      <c r="G466" s="155"/>
      <c r="H466" s="81">
        <v>2</v>
      </c>
    </row>
    <row r="467" spans="1:10" ht="34.5" customHeight="1" x14ac:dyDescent="0.25">
      <c r="H467" s="135" t="s">
        <v>100</v>
      </c>
    </row>
    <row r="468" spans="1:10" ht="15.75" customHeight="1" x14ac:dyDescent="0.25">
      <c r="A468" s="187" t="s">
        <v>146</v>
      </c>
      <c r="B468" s="187"/>
      <c r="C468" s="187"/>
      <c r="D468" s="187"/>
      <c r="E468" s="187"/>
      <c r="F468" s="187"/>
      <c r="G468" s="187"/>
      <c r="H468" s="187"/>
      <c r="I468" s="187"/>
      <c r="J468" s="187"/>
    </row>
    <row r="469" spans="1:10" ht="27.75" customHeight="1" x14ac:dyDescent="0.25">
      <c r="A469" s="188" t="s">
        <v>434</v>
      </c>
      <c r="B469" s="188"/>
      <c r="C469" s="188"/>
      <c r="D469" s="188"/>
      <c r="E469" s="188"/>
      <c r="F469" s="188"/>
      <c r="G469" s="188"/>
      <c r="H469" s="188"/>
      <c r="I469" s="188"/>
      <c r="J469" s="188"/>
    </row>
    <row r="471" spans="1:10" ht="24.75" customHeight="1" x14ac:dyDescent="0.25">
      <c r="A471" s="37" t="s">
        <v>321</v>
      </c>
      <c r="B471" s="226" t="s">
        <v>322</v>
      </c>
      <c r="C471" s="226"/>
      <c r="D471" s="226"/>
      <c r="E471" s="226"/>
      <c r="F471" s="226"/>
      <c r="G471" s="226"/>
      <c r="H471" s="226"/>
      <c r="I471" s="226"/>
      <c r="J471" s="226"/>
    </row>
    <row r="472" spans="1:10" x14ac:dyDescent="0.25">
      <c r="B472" s="226"/>
      <c r="C472" s="226"/>
      <c r="D472" s="226"/>
      <c r="E472" s="226"/>
      <c r="F472" s="226"/>
      <c r="G472" s="226"/>
      <c r="H472" s="226"/>
      <c r="I472" s="226"/>
      <c r="J472" s="226"/>
    </row>
    <row r="474" spans="1:10" x14ac:dyDescent="0.25">
      <c r="A474" s="147" t="s">
        <v>452</v>
      </c>
      <c r="B474" s="147"/>
      <c r="C474" s="147"/>
      <c r="D474" s="147"/>
      <c r="E474" s="147"/>
      <c r="F474" s="147"/>
      <c r="G474" s="147"/>
      <c r="H474" s="147"/>
      <c r="I474" s="147"/>
      <c r="J474" s="147"/>
    </row>
    <row r="475" spans="1:10" x14ac:dyDescent="0.25">
      <c r="A475" s="147"/>
      <c r="B475" s="147"/>
      <c r="C475" s="147"/>
      <c r="D475" s="147"/>
      <c r="E475" s="147"/>
      <c r="F475" s="147"/>
      <c r="G475" s="147"/>
      <c r="H475" s="147"/>
      <c r="I475" s="147"/>
      <c r="J475" s="147"/>
    </row>
    <row r="476" spans="1:10" ht="18.75" customHeight="1" x14ac:dyDescent="0.25"/>
    <row r="477" spans="1:10" ht="21.75" customHeight="1" x14ac:dyDescent="0.3">
      <c r="C477" s="155" t="s">
        <v>144</v>
      </c>
      <c r="D477" s="155"/>
      <c r="E477" s="155"/>
      <c r="F477" s="155"/>
      <c r="G477" s="155"/>
      <c r="H477" s="81">
        <v>1</v>
      </c>
    </row>
    <row r="478" spans="1:10" x14ac:dyDescent="0.25">
      <c r="H478" s="135" t="s">
        <v>100</v>
      </c>
    </row>
    <row r="479" spans="1:10" ht="19.5" customHeight="1" x14ac:dyDescent="0.25">
      <c r="A479" s="187" t="s">
        <v>146</v>
      </c>
      <c r="B479" s="187"/>
      <c r="C479" s="187"/>
      <c r="D479" s="187"/>
      <c r="E479" s="187"/>
      <c r="F479" s="187"/>
      <c r="G479" s="187"/>
      <c r="H479" s="187"/>
      <c r="I479" s="187"/>
      <c r="J479" s="187"/>
    </row>
    <row r="480" spans="1:10" ht="48.75" customHeight="1" x14ac:dyDescent="0.25">
      <c r="A480" s="319" t="s">
        <v>435</v>
      </c>
      <c r="B480" s="319"/>
      <c r="C480" s="319"/>
      <c r="D480" s="319"/>
      <c r="E480" s="319"/>
      <c r="F480" s="319"/>
      <c r="G480" s="319"/>
      <c r="H480" s="319"/>
      <c r="I480" s="319"/>
      <c r="J480" s="319"/>
    </row>
    <row r="481" spans="1:10" ht="39.75" customHeight="1" x14ac:dyDescent="0.25">
      <c r="H481" s="88"/>
    </row>
    <row r="482" spans="1:10" x14ac:dyDescent="0.25">
      <c r="A482" s="37" t="s">
        <v>323</v>
      </c>
      <c r="B482" s="78" t="s">
        <v>324</v>
      </c>
    </row>
    <row r="484" spans="1:10" x14ac:dyDescent="0.25">
      <c r="A484" s="198" t="s">
        <v>405</v>
      </c>
      <c r="B484" s="198"/>
      <c r="C484" s="198"/>
      <c r="D484" s="198"/>
      <c r="E484" s="198"/>
      <c r="F484" s="198"/>
      <c r="G484" s="198"/>
      <c r="H484" s="198"/>
      <c r="I484" s="198"/>
      <c r="J484" s="198"/>
    </row>
    <row r="485" spans="1:10" ht="36.75" customHeight="1" x14ac:dyDescent="0.25">
      <c r="A485" s="198"/>
      <c r="B485" s="198"/>
      <c r="C485" s="198"/>
      <c r="D485" s="198"/>
      <c r="E485" s="198"/>
      <c r="F485" s="198"/>
      <c r="G485" s="198"/>
      <c r="H485" s="198"/>
      <c r="I485" s="198"/>
      <c r="J485" s="198"/>
    </row>
    <row r="486" spans="1:10" ht="20.25" customHeight="1" x14ac:dyDescent="0.3">
      <c r="C486" s="155" t="s">
        <v>144</v>
      </c>
      <c r="D486" s="155"/>
      <c r="E486" s="155"/>
      <c r="F486" s="155"/>
      <c r="G486" s="155"/>
      <c r="H486" s="81">
        <v>1</v>
      </c>
    </row>
    <row r="487" spans="1:10" x14ac:dyDescent="0.25">
      <c r="H487" s="135" t="s">
        <v>100</v>
      </c>
    </row>
    <row r="488" spans="1:10" ht="21" customHeight="1" x14ac:dyDescent="0.25">
      <c r="A488" s="187" t="s">
        <v>146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t="24" customHeight="1" x14ac:dyDescent="0.25">
      <c r="A489" s="164" t="s">
        <v>418</v>
      </c>
      <c r="B489" s="164"/>
      <c r="C489" s="164"/>
      <c r="D489" s="164"/>
      <c r="E489" s="164"/>
      <c r="F489" s="164"/>
      <c r="G489" s="164"/>
      <c r="H489" s="164"/>
      <c r="I489" s="164"/>
      <c r="J489" s="164"/>
    </row>
    <row r="490" spans="1:10" ht="37.5" customHeight="1" x14ac:dyDescent="0.25"/>
    <row r="491" spans="1:10" ht="15.75" customHeight="1" x14ac:dyDescent="0.25">
      <c r="A491" s="37" t="s">
        <v>325</v>
      </c>
      <c r="B491" s="177" t="s">
        <v>326</v>
      </c>
      <c r="C491" s="177"/>
      <c r="D491" s="177"/>
      <c r="E491" s="177"/>
      <c r="F491" s="177"/>
      <c r="G491" s="177"/>
      <c r="H491" s="177"/>
      <c r="I491" s="177"/>
      <c r="J491" s="177"/>
    </row>
    <row r="492" spans="1:10" x14ac:dyDescent="0.25">
      <c r="B492" s="177"/>
      <c r="C492" s="177"/>
      <c r="D492" s="177"/>
      <c r="E492" s="177"/>
      <c r="F492" s="177"/>
      <c r="G492" s="177"/>
      <c r="H492" s="177"/>
      <c r="I492" s="177"/>
      <c r="J492" s="177"/>
    </row>
    <row r="493" spans="1:10" ht="22.5" customHeight="1" x14ac:dyDescent="0.25"/>
    <row r="494" spans="1:10" x14ac:dyDescent="0.25">
      <c r="A494" s="320" t="s">
        <v>420</v>
      </c>
      <c r="B494" s="320"/>
      <c r="C494" s="320"/>
      <c r="D494" s="320"/>
      <c r="E494" s="320"/>
      <c r="F494" s="320"/>
      <c r="G494" s="320"/>
      <c r="H494" s="320"/>
      <c r="I494" s="320"/>
      <c r="J494" s="320"/>
    </row>
    <row r="495" spans="1:10" ht="18.75" customHeight="1" x14ac:dyDescent="0.25">
      <c r="A495" s="320"/>
      <c r="B495" s="320"/>
      <c r="C495" s="320"/>
      <c r="D495" s="320"/>
      <c r="E495" s="320"/>
      <c r="F495" s="320"/>
      <c r="G495" s="320"/>
      <c r="H495" s="320"/>
      <c r="I495" s="320"/>
      <c r="J495" s="320"/>
    </row>
    <row r="496" spans="1:10" ht="22.5" x14ac:dyDescent="0.3">
      <c r="C496" s="155" t="s">
        <v>144</v>
      </c>
      <c r="D496" s="155"/>
      <c r="E496" s="155"/>
      <c r="F496" s="155"/>
      <c r="G496" s="155"/>
      <c r="H496" s="81">
        <v>0</v>
      </c>
    </row>
    <row r="497" spans="1:10" x14ac:dyDescent="0.25">
      <c r="H497" s="135" t="s">
        <v>100</v>
      </c>
    </row>
    <row r="498" spans="1:10" ht="26.25" customHeight="1" x14ac:dyDescent="0.25">
      <c r="A498" s="187" t="s">
        <v>146</v>
      </c>
      <c r="B498" s="187"/>
      <c r="C498" s="187"/>
      <c r="D498" s="187"/>
      <c r="E498" s="187"/>
      <c r="F498" s="187"/>
      <c r="G498" s="187"/>
      <c r="H498" s="187"/>
      <c r="I498" s="187"/>
      <c r="J498" s="187"/>
    </row>
    <row r="499" spans="1:10" ht="27.75" customHeight="1" x14ac:dyDescent="0.25">
      <c r="A499" s="319" t="s">
        <v>419</v>
      </c>
      <c r="B499" s="319"/>
      <c r="C499" s="319"/>
      <c r="D499" s="319"/>
      <c r="E499" s="319"/>
      <c r="F499" s="319"/>
      <c r="G499" s="319"/>
      <c r="H499" s="319"/>
      <c r="I499" s="319"/>
      <c r="J499" s="319"/>
    </row>
    <row r="500" spans="1:10" ht="15.75" customHeight="1" x14ac:dyDescent="0.25"/>
    <row r="501" spans="1:10" x14ac:dyDescent="0.25">
      <c r="A501" s="37" t="s">
        <v>328</v>
      </c>
      <c r="B501" s="177" t="s">
        <v>327</v>
      </c>
      <c r="C501" s="177"/>
      <c r="D501" s="177"/>
      <c r="E501" s="177"/>
      <c r="F501" s="177"/>
      <c r="G501" s="177"/>
      <c r="H501" s="177"/>
      <c r="I501" s="177"/>
      <c r="J501" s="177"/>
    </row>
    <row r="502" spans="1:10" ht="21" customHeight="1" x14ac:dyDescent="0.25">
      <c r="B502" s="177"/>
      <c r="C502" s="177"/>
      <c r="D502" s="177"/>
      <c r="E502" s="177"/>
      <c r="F502" s="177"/>
      <c r="G502" s="177"/>
      <c r="H502" s="177"/>
      <c r="I502" s="177"/>
      <c r="J502" s="177"/>
    </row>
    <row r="503" spans="1:10" ht="18.75" customHeight="1" x14ac:dyDescent="0.25">
      <c r="A503" s="188" t="s">
        <v>461</v>
      </c>
      <c r="B503" s="188"/>
      <c r="C503" s="188"/>
      <c r="D503" s="188"/>
      <c r="E503" s="188"/>
      <c r="F503" s="188"/>
      <c r="G503" s="188"/>
      <c r="H503" s="188"/>
      <c r="I503" s="188"/>
      <c r="J503" s="188"/>
    </row>
    <row r="504" spans="1:10" ht="51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</row>
    <row r="505" spans="1:10" ht="17.25" customHeight="1" x14ac:dyDescent="0.3">
      <c r="C505" s="155" t="s">
        <v>144</v>
      </c>
      <c r="D505" s="155"/>
      <c r="E505" s="155"/>
      <c r="F505" s="155"/>
      <c r="G505" s="155"/>
      <c r="H505" s="131">
        <v>1</v>
      </c>
    </row>
    <row r="506" spans="1:10" ht="35.25" customHeight="1" x14ac:dyDescent="0.25">
      <c r="H506" s="135" t="s">
        <v>100</v>
      </c>
    </row>
    <row r="507" spans="1:10" ht="20.25" customHeight="1" x14ac:dyDescent="0.25">
      <c r="A507" s="187" t="s">
        <v>146</v>
      </c>
      <c r="B507" s="187"/>
      <c r="C507" s="187"/>
      <c r="D507" s="187"/>
      <c r="E507" s="187"/>
      <c r="F507" s="187"/>
      <c r="G507" s="187"/>
      <c r="H507" s="187"/>
      <c r="I507" s="187"/>
      <c r="J507" s="187"/>
    </row>
    <row r="508" spans="1:10" ht="45" customHeight="1" x14ac:dyDescent="0.25">
      <c r="A508" s="188" t="s">
        <v>434</v>
      </c>
      <c r="B508" s="188"/>
      <c r="C508" s="188"/>
      <c r="D508" s="188"/>
      <c r="E508" s="188"/>
      <c r="F508" s="188"/>
      <c r="G508" s="188"/>
      <c r="H508" s="188"/>
      <c r="I508" s="188"/>
      <c r="J508" s="188"/>
    </row>
    <row r="509" spans="1:10" ht="18.75" customHeight="1" x14ac:dyDescent="0.25"/>
    <row r="510" spans="1:10" ht="50.25" customHeight="1" x14ac:dyDescent="0.25">
      <c r="A510" s="322" t="s">
        <v>329</v>
      </c>
      <c r="B510" s="322"/>
      <c r="C510" s="322"/>
      <c r="D510" s="322"/>
      <c r="E510" s="322"/>
      <c r="F510" s="322"/>
      <c r="G510" s="322"/>
      <c r="H510" s="322"/>
      <c r="I510" s="322"/>
      <c r="J510" s="322"/>
    </row>
    <row r="511" spans="1:10" x14ac:dyDescent="0.25">
      <c r="A511" s="322"/>
      <c r="B511" s="322"/>
      <c r="C511" s="322"/>
      <c r="D511" s="322"/>
      <c r="E511" s="322"/>
      <c r="F511" s="322"/>
      <c r="G511" s="322"/>
      <c r="H511" s="322"/>
      <c r="I511" s="322"/>
      <c r="J511" s="322"/>
    </row>
    <row r="513" spans="1:10" x14ac:dyDescent="0.25">
      <c r="A513" s="37" t="s">
        <v>331</v>
      </c>
      <c r="B513" s="78" t="s">
        <v>330</v>
      </c>
    </row>
    <row r="514" spans="1:10" ht="19.5" customHeight="1" x14ac:dyDescent="0.25"/>
    <row r="515" spans="1:10" ht="27.75" customHeight="1" x14ac:dyDescent="0.25">
      <c r="A515" s="133" t="s">
        <v>438</v>
      </c>
      <c r="B515" s="133"/>
      <c r="C515" s="133"/>
      <c r="D515" s="133"/>
    </row>
    <row r="516" spans="1:10" ht="18.75" customHeight="1" x14ac:dyDescent="0.25">
      <c r="A516" s="133" t="s">
        <v>439</v>
      </c>
      <c r="B516" s="133"/>
      <c r="C516" s="133"/>
      <c r="D516" s="133"/>
    </row>
    <row r="517" spans="1:10" ht="22.5" x14ac:dyDescent="0.3">
      <c r="C517" s="155" t="s">
        <v>144</v>
      </c>
      <c r="D517" s="155"/>
      <c r="E517" s="155"/>
      <c r="F517" s="155"/>
      <c r="G517" s="155"/>
      <c r="H517" s="130">
        <v>0.5</v>
      </c>
    </row>
    <row r="518" spans="1:10" ht="19.5" customHeight="1" x14ac:dyDescent="0.25">
      <c r="H518" s="135" t="s">
        <v>100</v>
      </c>
    </row>
    <row r="519" spans="1:10" ht="18.75" x14ac:dyDescent="0.25">
      <c r="A519" s="187" t="s">
        <v>146</v>
      </c>
      <c r="B519" s="187"/>
      <c r="C519" s="187"/>
      <c r="D519" s="187"/>
      <c r="E519" s="187"/>
      <c r="F519" s="187"/>
      <c r="G519" s="187"/>
      <c r="H519" s="187"/>
      <c r="I519" s="187"/>
      <c r="J519" s="187"/>
    </row>
    <row r="520" spans="1:10" ht="32.25" customHeight="1" x14ac:dyDescent="0.25">
      <c r="A520" s="188" t="s">
        <v>434</v>
      </c>
      <c r="B520" s="188"/>
      <c r="C520" s="188"/>
      <c r="D520" s="188"/>
      <c r="E520" s="188"/>
      <c r="F520" s="188"/>
      <c r="G520" s="188"/>
      <c r="H520" s="188"/>
      <c r="I520" s="188"/>
      <c r="J520" s="188"/>
    </row>
    <row r="521" spans="1:10" ht="15.75" customHeight="1" x14ac:dyDescent="0.25">
      <c r="A521" s="86"/>
      <c r="B521" s="86"/>
      <c r="C521" s="86"/>
      <c r="D521" s="86"/>
      <c r="E521" s="86"/>
      <c r="F521" s="86"/>
      <c r="G521" s="86"/>
      <c r="H521" s="86"/>
      <c r="I521" s="86"/>
      <c r="J521" s="86"/>
    </row>
    <row r="522" spans="1:10" x14ac:dyDescent="0.25">
      <c r="A522" s="94" t="s">
        <v>338</v>
      </c>
      <c r="B522" s="329" t="s">
        <v>337</v>
      </c>
      <c r="C522" s="329"/>
      <c r="D522" s="329"/>
      <c r="E522" s="329"/>
      <c r="F522" s="329"/>
      <c r="G522" s="329"/>
      <c r="H522" s="329"/>
      <c r="I522" s="329"/>
      <c r="J522" s="329"/>
    </row>
    <row r="523" spans="1:10" x14ac:dyDescent="0.25">
      <c r="A523" s="86"/>
      <c r="B523" s="86"/>
      <c r="C523" s="86"/>
      <c r="D523" s="86"/>
      <c r="E523" s="86"/>
      <c r="F523" s="86"/>
      <c r="G523" s="86"/>
      <c r="H523" s="86"/>
      <c r="I523" s="86"/>
      <c r="J523" s="86"/>
    </row>
    <row r="524" spans="1:10" ht="65.25" customHeight="1" x14ac:dyDescent="0.25">
      <c r="A524" s="320" t="s">
        <v>460</v>
      </c>
      <c r="B524" s="320"/>
      <c r="C524" s="320"/>
      <c r="D524" s="320"/>
      <c r="E524" s="320"/>
      <c r="F524" s="320"/>
      <c r="G524" s="320"/>
      <c r="H524" s="320"/>
      <c r="I524" s="320"/>
      <c r="J524" s="320"/>
    </row>
    <row r="525" spans="1:10" ht="22.5" x14ac:dyDescent="0.3">
      <c r="A525" s="86"/>
      <c r="B525" s="86"/>
      <c r="C525" s="155" t="s">
        <v>144</v>
      </c>
      <c r="D525" s="155"/>
      <c r="E525" s="155"/>
      <c r="F525" s="155"/>
      <c r="G525" s="155"/>
      <c r="H525" s="81">
        <v>1</v>
      </c>
      <c r="I525" s="86"/>
      <c r="J525" s="86"/>
    </row>
    <row r="526" spans="1:10" x14ac:dyDescent="0.25">
      <c r="A526" s="86"/>
      <c r="B526" s="86"/>
      <c r="H526" s="135" t="s">
        <v>100</v>
      </c>
      <c r="I526" s="86"/>
      <c r="J526" s="86"/>
    </row>
    <row r="527" spans="1:10" ht="19.5" customHeight="1" x14ac:dyDescent="0.25">
      <c r="A527" s="187" t="s">
        <v>146</v>
      </c>
      <c r="B527" s="187"/>
      <c r="C527" s="187"/>
      <c r="D527" s="187"/>
      <c r="E527" s="187"/>
      <c r="F527" s="187"/>
      <c r="G527" s="187"/>
      <c r="H527" s="187"/>
      <c r="I527" s="187"/>
      <c r="J527" s="187"/>
    </row>
    <row r="528" spans="1:10" ht="45" customHeight="1" x14ac:dyDescent="0.25">
      <c r="A528" s="188" t="s">
        <v>434</v>
      </c>
      <c r="B528" s="188"/>
      <c r="C528" s="188"/>
      <c r="D528" s="188"/>
      <c r="E528" s="188"/>
      <c r="F528" s="188"/>
      <c r="G528" s="188"/>
      <c r="H528" s="188"/>
      <c r="I528" s="188"/>
      <c r="J528" s="188"/>
    </row>
    <row r="529" spans="1:10" ht="15.75" customHeight="1" x14ac:dyDescent="0.25">
      <c r="A529" s="86"/>
      <c r="B529" s="86"/>
      <c r="C529" s="86"/>
      <c r="D529" s="86"/>
      <c r="E529" s="86"/>
      <c r="F529" s="86"/>
      <c r="G529" s="86"/>
      <c r="H529" s="86"/>
      <c r="I529" s="86"/>
      <c r="J529" s="86"/>
    </row>
    <row r="530" spans="1:10" x14ac:dyDescent="0.25">
      <c r="A530" s="37" t="s">
        <v>339</v>
      </c>
      <c r="B530" s="78" t="s">
        <v>332</v>
      </c>
    </row>
    <row r="532" spans="1:10" ht="78" customHeight="1" x14ac:dyDescent="0.25">
      <c r="A532" s="320" t="s">
        <v>454</v>
      </c>
      <c r="B532" s="320"/>
      <c r="C532" s="320"/>
      <c r="D532" s="320"/>
      <c r="E532" s="320"/>
      <c r="F532" s="320"/>
      <c r="G532" s="320"/>
      <c r="H532" s="320"/>
      <c r="I532" s="320"/>
      <c r="J532" s="320"/>
    </row>
    <row r="533" spans="1:10" ht="24" customHeight="1" x14ac:dyDescent="0.3">
      <c r="C533" s="155" t="s">
        <v>144</v>
      </c>
      <c r="D533" s="155"/>
      <c r="E533" s="155"/>
      <c r="F533" s="155"/>
      <c r="G533" s="155"/>
      <c r="H533" s="81">
        <v>1</v>
      </c>
    </row>
    <row r="534" spans="1:10" x14ac:dyDescent="0.25">
      <c r="H534" s="135" t="s">
        <v>100</v>
      </c>
    </row>
    <row r="535" spans="1:10" ht="18.75" x14ac:dyDescent="0.25">
      <c r="A535" s="321" t="s">
        <v>146</v>
      </c>
      <c r="B535" s="321"/>
      <c r="C535" s="321"/>
      <c r="D535" s="321"/>
      <c r="E535" s="321"/>
      <c r="F535" s="321"/>
      <c r="G535" s="321"/>
      <c r="H535" s="321"/>
      <c r="I535" s="321"/>
      <c r="J535" s="321"/>
    </row>
    <row r="536" spans="1:10" ht="30" customHeight="1" x14ac:dyDescent="0.25">
      <c r="A536" s="188" t="s">
        <v>443</v>
      </c>
      <c r="B536" s="188"/>
      <c r="C536" s="188"/>
      <c r="D536" s="188"/>
      <c r="E536" s="188"/>
      <c r="F536" s="188"/>
      <c r="G536" s="188"/>
      <c r="H536" s="188"/>
      <c r="I536" s="188"/>
      <c r="J536" s="188"/>
    </row>
    <row r="537" spans="1:10" ht="15.75" customHeight="1" x14ac:dyDescent="0.25"/>
    <row r="538" spans="1:10" x14ac:dyDescent="0.25">
      <c r="A538" s="37" t="s">
        <v>340</v>
      </c>
      <c r="B538" s="78" t="s">
        <v>334</v>
      </c>
    </row>
    <row r="540" spans="1:10" x14ac:dyDescent="0.25">
      <c r="A540" s="330" t="s">
        <v>455</v>
      </c>
      <c r="B540" s="330"/>
      <c r="C540" s="330"/>
      <c r="D540" s="330"/>
      <c r="E540" s="330"/>
      <c r="F540" s="330"/>
      <c r="G540" s="330"/>
      <c r="H540" s="330"/>
      <c r="I540" s="330"/>
      <c r="J540" s="330"/>
    </row>
    <row r="541" spans="1:10" ht="30.75" customHeight="1" x14ac:dyDescent="0.25">
      <c r="A541" s="330"/>
      <c r="B541" s="330"/>
      <c r="C541" s="330"/>
      <c r="D541" s="330"/>
      <c r="E541" s="330"/>
      <c r="F541" s="330"/>
      <c r="G541" s="330"/>
      <c r="H541" s="330"/>
      <c r="I541" s="330"/>
      <c r="J541" s="330"/>
    </row>
    <row r="542" spans="1:10" ht="22.5" x14ac:dyDescent="0.3">
      <c r="C542" s="155" t="s">
        <v>144</v>
      </c>
      <c r="D542" s="155"/>
      <c r="E542" s="155"/>
      <c r="F542" s="155"/>
      <c r="G542" s="155"/>
      <c r="H542" s="81">
        <v>1</v>
      </c>
    </row>
    <row r="543" spans="1:10" x14ac:dyDescent="0.25">
      <c r="H543" s="135" t="s">
        <v>100</v>
      </c>
    </row>
    <row r="544" spans="1:10" ht="18.75" x14ac:dyDescent="0.25">
      <c r="A544" s="321" t="s">
        <v>146</v>
      </c>
      <c r="B544" s="321"/>
      <c r="C544" s="321"/>
      <c r="D544" s="321"/>
      <c r="E544" s="321"/>
      <c r="F544" s="321"/>
      <c r="G544" s="321"/>
      <c r="H544" s="321"/>
      <c r="I544" s="321"/>
      <c r="J544" s="321"/>
    </row>
    <row r="545" spans="1:10" ht="54" customHeight="1" x14ac:dyDescent="0.25">
      <c r="A545" s="188" t="s">
        <v>434</v>
      </c>
      <c r="B545" s="188"/>
      <c r="C545" s="188"/>
      <c r="D545" s="188"/>
      <c r="E545" s="188"/>
      <c r="F545" s="188"/>
      <c r="G545" s="188"/>
      <c r="H545" s="188"/>
      <c r="I545" s="188"/>
      <c r="J545" s="188"/>
    </row>
    <row r="546" spans="1:10" ht="15.75" customHeight="1" x14ac:dyDescent="0.25"/>
    <row r="547" spans="1:10" ht="32.25" customHeight="1" x14ac:dyDescent="0.25">
      <c r="A547" s="37" t="s">
        <v>341</v>
      </c>
      <c r="B547" s="78" t="s">
        <v>336</v>
      </c>
    </row>
    <row r="548" spans="1:10" x14ac:dyDescent="0.25">
      <c r="E548" s="87"/>
    </row>
    <row r="549" spans="1:10" x14ac:dyDescent="0.25">
      <c r="A549" s="330" t="s">
        <v>421</v>
      </c>
      <c r="B549" s="330"/>
      <c r="C549" s="330"/>
      <c r="D549" s="330"/>
      <c r="E549" s="330"/>
      <c r="F549" s="330"/>
      <c r="G549" s="330"/>
      <c r="H549" s="330"/>
      <c r="I549" s="330"/>
      <c r="J549" s="330"/>
    </row>
    <row r="550" spans="1:10" ht="18.75" customHeight="1" x14ac:dyDescent="0.25">
      <c r="A550" s="330"/>
      <c r="B550" s="330"/>
      <c r="C550" s="330"/>
      <c r="D550" s="330"/>
      <c r="E550" s="330"/>
      <c r="F550" s="330"/>
      <c r="G550" s="330"/>
      <c r="H550" s="330"/>
      <c r="I550" s="330"/>
      <c r="J550" s="330"/>
    </row>
    <row r="551" spans="1:10" ht="37.5" customHeight="1" x14ac:dyDescent="0.3">
      <c r="C551" s="155" t="s">
        <v>144</v>
      </c>
      <c r="D551" s="155"/>
      <c r="E551" s="155"/>
      <c r="F551" s="155"/>
      <c r="G551" s="155"/>
      <c r="H551" s="81">
        <v>0</v>
      </c>
    </row>
    <row r="552" spans="1:10" x14ac:dyDescent="0.25">
      <c r="H552" s="135" t="s">
        <v>100</v>
      </c>
    </row>
    <row r="553" spans="1:10" ht="20.25" customHeight="1" x14ac:dyDescent="0.25">
      <c r="A553" s="187" t="s">
        <v>146</v>
      </c>
      <c r="B553" s="187"/>
      <c r="C553" s="187"/>
      <c r="D553" s="187"/>
      <c r="E553" s="187"/>
      <c r="F553" s="187"/>
      <c r="G553" s="187"/>
      <c r="H553" s="187"/>
      <c r="I553" s="187"/>
      <c r="J553" s="187"/>
    </row>
    <row r="554" spans="1:10" ht="41.25" customHeight="1" x14ac:dyDescent="0.25">
      <c r="A554" s="319" t="s">
        <v>422</v>
      </c>
      <c r="B554" s="319"/>
      <c r="C554" s="319"/>
      <c r="D554" s="319"/>
      <c r="E554" s="319"/>
      <c r="F554" s="319"/>
      <c r="G554" s="319"/>
      <c r="H554" s="319"/>
      <c r="I554" s="319"/>
      <c r="J554" s="319"/>
    </row>
    <row r="556" spans="1:10" ht="15.75" customHeight="1" x14ac:dyDescent="0.25">
      <c r="A556" s="338" t="s">
        <v>342</v>
      </c>
      <c r="B556" s="338"/>
      <c r="C556" s="338"/>
      <c r="D556" s="338"/>
      <c r="E556" s="338"/>
      <c r="F556" s="338"/>
      <c r="G556" s="338"/>
      <c r="H556" s="338"/>
      <c r="I556" s="338"/>
      <c r="J556" s="338"/>
    </row>
    <row r="557" spans="1:10" x14ac:dyDescent="0.25">
      <c r="A557" s="338"/>
      <c r="B557" s="338"/>
      <c r="C557" s="338"/>
      <c r="D557" s="338"/>
      <c r="E557" s="338"/>
      <c r="F557" s="338"/>
      <c r="G557" s="338"/>
      <c r="H557" s="338"/>
      <c r="I557" s="338"/>
      <c r="J557" s="338"/>
    </row>
    <row r="559" spans="1:10" ht="37.5" customHeight="1" x14ac:dyDescent="0.25">
      <c r="A559" s="89" t="s">
        <v>344</v>
      </c>
      <c r="B559" s="331" t="s">
        <v>343</v>
      </c>
      <c r="C559" s="331"/>
      <c r="D559" s="331"/>
      <c r="E559" s="331"/>
      <c r="F559" s="331"/>
      <c r="G559" s="331"/>
      <c r="H559" s="331"/>
      <c r="I559" s="331"/>
      <c r="J559" s="331"/>
    </row>
    <row r="560" spans="1:10" x14ac:dyDescent="0.25">
      <c r="B560" s="331"/>
      <c r="C560" s="331"/>
      <c r="D560" s="331"/>
      <c r="E560" s="331"/>
      <c r="F560" s="331"/>
      <c r="G560" s="331"/>
      <c r="H560" s="331"/>
      <c r="I560" s="331"/>
      <c r="J560" s="331"/>
    </row>
    <row r="561" spans="1:10" ht="15.75" customHeight="1" x14ac:dyDescent="0.25"/>
    <row r="562" spans="1:10" x14ac:dyDescent="0.25">
      <c r="A562" s="323" t="s">
        <v>345</v>
      </c>
      <c r="B562" s="324"/>
      <c r="C562" s="324"/>
      <c r="D562" s="324"/>
      <c r="E562" s="324"/>
      <c r="F562" s="324"/>
      <c r="G562" s="324"/>
      <c r="H562" s="324"/>
      <c r="I562" s="325"/>
      <c r="J562" s="5" t="s">
        <v>314</v>
      </c>
    </row>
    <row r="563" spans="1:10" ht="34.5" customHeight="1" x14ac:dyDescent="0.25">
      <c r="A563" s="326"/>
      <c r="B563" s="327"/>
      <c r="C563" s="327"/>
      <c r="D563" s="327"/>
      <c r="E563" s="327"/>
      <c r="F563" s="327"/>
      <c r="G563" s="327"/>
      <c r="H563" s="327"/>
      <c r="I563" s="328"/>
      <c r="J563" s="134">
        <v>0</v>
      </c>
    </row>
    <row r="564" spans="1:10" x14ac:dyDescent="0.25">
      <c r="A564" s="332" t="s">
        <v>346</v>
      </c>
      <c r="B564" s="333"/>
      <c r="C564" s="333"/>
      <c r="D564" s="333"/>
      <c r="E564" s="333"/>
      <c r="F564" s="333"/>
      <c r="G564" s="333"/>
      <c r="H564" s="333"/>
      <c r="I564" s="334"/>
      <c r="J564" s="134" t="s">
        <v>314</v>
      </c>
    </row>
    <row r="565" spans="1:10" ht="48" customHeight="1" x14ac:dyDescent="0.25">
      <c r="A565" s="335"/>
      <c r="B565" s="336"/>
      <c r="C565" s="336"/>
      <c r="D565" s="336"/>
      <c r="E565" s="336"/>
      <c r="F565" s="336"/>
      <c r="G565" s="336"/>
      <c r="H565" s="336"/>
      <c r="I565" s="337"/>
      <c r="J565" s="134">
        <v>0</v>
      </c>
    </row>
    <row r="566" spans="1:10" ht="22.5" x14ac:dyDescent="0.3">
      <c r="C566" s="155" t="s">
        <v>144</v>
      </c>
      <c r="D566" s="155"/>
      <c r="E566" s="155"/>
      <c r="F566" s="155"/>
      <c r="G566" s="155"/>
      <c r="H566" s="81">
        <v>0</v>
      </c>
    </row>
    <row r="567" spans="1:10" x14ac:dyDescent="0.25">
      <c r="H567" s="135" t="s">
        <v>100</v>
      </c>
    </row>
    <row r="568" spans="1:10" ht="18.75" x14ac:dyDescent="0.25">
      <c r="A568" s="187" t="s">
        <v>146</v>
      </c>
      <c r="B568" s="187"/>
      <c r="C568" s="187"/>
      <c r="D568" s="187"/>
      <c r="E568" s="187"/>
      <c r="F568" s="187"/>
      <c r="G568" s="187"/>
      <c r="H568" s="187"/>
      <c r="I568" s="187"/>
      <c r="J568" s="187"/>
    </row>
    <row r="569" spans="1:10" ht="65.25" customHeight="1" x14ac:dyDescent="0.25">
      <c r="A569" s="188" t="s">
        <v>437</v>
      </c>
      <c r="B569" s="188"/>
      <c r="C569" s="188"/>
      <c r="D569" s="188"/>
      <c r="E569" s="188"/>
      <c r="F569" s="188"/>
      <c r="G569" s="188"/>
      <c r="H569" s="188"/>
      <c r="I569" s="188"/>
      <c r="J569" s="188"/>
    </row>
  </sheetData>
  <mergeCells count="508">
    <mergeCell ref="A263:D263"/>
    <mergeCell ref="A280:B280"/>
    <mergeCell ref="C280:J280"/>
    <mergeCell ref="E282:E283"/>
    <mergeCell ref="F282:F283"/>
    <mergeCell ref="G282:G283"/>
    <mergeCell ref="H282:H283"/>
    <mergeCell ref="A392:D392"/>
    <mergeCell ref="A389:D389"/>
    <mergeCell ref="E301:E302"/>
    <mergeCell ref="F356:F357"/>
    <mergeCell ref="A321:B321"/>
    <mergeCell ref="C321:J321"/>
    <mergeCell ref="E323:E324"/>
    <mergeCell ref="F323:F324"/>
    <mergeCell ref="G323:G324"/>
    <mergeCell ref="G356:G357"/>
    <mergeCell ref="A318:C318"/>
    <mergeCell ref="C372:G372"/>
    <mergeCell ref="A348:C348"/>
    <mergeCell ref="A343:C343"/>
    <mergeCell ref="F272:G272"/>
    <mergeCell ref="F273:G273"/>
    <mergeCell ref="A365:C365"/>
    <mergeCell ref="A569:J569"/>
    <mergeCell ref="A562:I563"/>
    <mergeCell ref="A554:J554"/>
    <mergeCell ref="B522:J522"/>
    <mergeCell ref="A524:J524"/>
    <mergeCell ref="A549:J550"/>
    <mergeCell ref="B559:J560"/>
    <mergeCell ref="A535:J535"/>
    <mergeCell ref="A536:J536"/>
    <mergeCell ref="A532:J532"/>
    <mergeCell ref="A564:I565"/>
    <mergeCell ref="C566:G566"/>
    <mergeCell ref="A540:J541"/>
    <mergeCell ref="C525:G525"/>
    <mergeCell ref="A527:J527"/>
    <mergeCell ref="A528:J528"/>
    <mergeCell ref="A556:J557"/>
    <mergeCell ref="C551:G551"/>
    <mergeCell ref="A553:J553"/>
    <mergeCell ref="C533:G533"/>
    <mergeCell ref="A568:J568"/>
    <mergeCell ref="A499:J499"/>
    <mergeCell ref="B501:J502"/>
    <mergeCell ref="A503:J504"/>
    <mergeCell ref="C542:G542"/>
    <mergeCell ref="A544:J544"/>
    <mergeCell ref="A545:J545"/>
    <mergeCell ref="A507:J507"/>
    <mergeCell ref="A508:J508"/>
    <mergeCell ref="A510:J511"/>
    <mergeCell ref="C517:G517"/>
    <mergeCell ref="A519:J519"/>
    <mergeCell ref="A520:J520"/>
    <mergeCell ref="C505:G505"/>
    <mergeCell ref="A480:J480"/>
    <mergeCell ref="C486:G486"/>
    <mergeCell ref="A488:J488"/>
    <mergeCell ref="A489:J489"/>
    <mergeCell ref="B491:J492"/>
    <mergeCell ref="A484:J485"/>
    <mergeCell ref="A494:J495"/>
    <mergeCell ref="C496:G496"/>
    <mergeCell ref="A498:J498"/>
    <mergeCell ref="A479:J479"/>
    <mergeCell ref="C477:G477"/>
    <mergeCell ref="B471:J472"/>
    <mergeCell ref="H460:I460"/>
    <mergeCell ref="H461:I461"/>
    <mergeCell ref="H462:I462"/>
    <mergeCell ref="A460:G460"/>
    <mergeCell ref="A461:G461"/>
    <mergeCell ref="A462:G462"/>
    <mergeCell ref="A468:J468"/>
    <mergeCell ref="A469:J469"/>
    <mergeCell ref="C466:G466"/>
    <mergeCell ref="A463:G463"/>
    <mergeCell ref="A464:G464"/>
    <mergeCell ref="H463:I463"/>
    <mergeCell ref="H464:I464"/>
    <mergeCell ref="A366:C366"/>
    <mergeCell ref="A342:J342"/>
    <mergeCell ref="A346:J346"/>
    <mergeCell ref="A353:I353"/>
    <mergeCell ref="C359:G359"/>
    <mergeCell ref="A362:J362"/>
    <mergeCell ref="A355:B355"/>
    <mergeCell ref="C355:J355"/>
    <mergeCell ref="E356:E357"/>
    <mergeCell ref="I368:J368"/>
    <mergeCell ref="A374:J374"/>
    <mergeCell ref="A384:D384"/>
    <mergeCell ref="A385:D385"/>
    <mergeCell ref="A386:D386"/>
    <mergeCell ref="A383:D383"/>
    <mergeCell ref="A375:J375"/>
    <mergeCell ref="B378:I380"/>
    <mergeCell ref="A382:H382"/>
    <mergeCell ref="A376:J376"/>
    <mergeCell ref="A369:J370"/>
    <mergeCell ref="B367:I367"/>
    <mergeCell ref="A303:J303"/>
    <mergeCell ref="A304:E304"/>
    <mergeCell ref="A310:C310"/>
    <mergeCell ref="A311:C311"/>
    <mergeCell ref="A309:E309"/>
    <mergeCell ref="A313:E313"/>
    <mergeCell ref="A307:C307"/>
    <mergeCell ref="A308:C308"/>
    <mergeCell ref="A312:C312"/>
    <mergeCell ref="A338:D338"/>
    <mergeCell ref="A350:C350"/>
    <mergeCell ref="A351:C351"/>
    <mergeCell ref="A344:C344"/>
    <mergeCell ref="A345:C345"/>
    <mergeCell ref="A354:C354"/>
    <mergeCell ref="F340:G340"/>
    <mergeCell ref="A352:C352"/>
    <mergeCell ref="A364:J364"/>
    <mergeCell ref="A358:C358"/>
    <mergeCell ref="H356:H357"/>
    <mergeCell ref="A347:C347"/>
    <mergeCell ref="A363:J363"/>
    <mergeCell ref="I340:I341"/>
    <mergeCell ref="A264:D264"/>
    <mergeCell ref="A305:C305"/>
    <mergeCell ref="A349:C349"/>
    <mergeCell ref="A288:J288"/>
    <mergeCell ref="A290:J290"/>
    <mergeCell ref="C285:G285"/>
    <mergeCell ref="A268:C268"/>
    <mergeCell ref="A266:C266"/>
    <mergeCell ref="A269:C269"/>
    <mergeCell ref="A271:C271"/>
    <mergeCell ref="A274:C274"/>
    <mergeCell ref="A275:C275"/>
    <mergeCell ref="F276:G276"/>
    <mergeCell ref="F277:G277"/>
    <mergeCell ref="A272:C272"/>
    <mergeCell ref="A273:C273"/>
    <mergeCell ref="F271:G271"/>
    <mergeCell ref="D274:D275"/>
    <mergeCell ref="F274:G274"/>
    <mergeCell ref="A329:J329"/>
    <mergeCell ref="A335:J335"/>
    <mergeCell ref="A337:D337"/>
    <mergeCell ref="B333:I333"/>
    <mergeCell ref="A330:J330"/>
    <mergeCell ref="B293:I294"/>
    <mergeCell ref="A298:D298"/>
    <mergeCell ref="A299:D299"/>
    <mergeCell ref="A279:I279"/>
    <mergeCell ref="F301:G301"/>
    <mergeCell ref="A276:C276"/>
    <mergeCell ref="A277:C277"/>
    <mergeCell ref="A278:C278"/>
    <mergeCell ref="F278:G278"/>
    <mergeCell ref="A301:C302"/>
    <mergeCell ref="D301:D302"/>
    <mergeCell ref="A296:J296"/>
    <mergeCell ref="A252:J252"/>
    <mergeCell ref="A289:J289"/>
    <mergeCell ref="A314:C314"/>
    <mergeCell ref="A315:C315"/>
    <mergeCell ref="B186:G186"/>
    <mergeCell ref="B205:I206"/>
    <mergeCell ref="B208:I208"/>
    <mergeCell ref="I219:J219"/>
    <mergeCell ref="I231:J231"/>
    <mergeCell ref="A231:G232"/>
    <mergeCell ref="A255:J255"/>
    <mergeCell ref="B257:I259"/>
    <mergeCell ref="F269:G269"/>
    <mergeCell ref="A270:J270"/>
    <mergeCell ref="A203:J203"/>
    <mergeCell ref="A237:J237"/>
    <mergeCell ref="A239:J239"/>
    <mergeCell ref="B242:I242"/>
    <mergeCell ref="I245:J245"/>
    <mergeCell ref="A261:J261"/>
    <mergeCell ref="F266:G266"/>
    <mergeCell ref="F268:G268"/>
    <mergeCell ref="A267:J267"/>
    <mergeCell ref="F275:G275"/>
    <mergeCell ref="H191:I191"/>
    <mergeCell ref="C107:G107"/>
    <mergeCell ref="A119:H119"/>
    <mergeCell ref="I119:J119"/>
    <mergeCell ref="I129:J129"/>
    <mergeCell ref="I130:J130"/>
    <mergeCell ref="B135:I136"/>
    <mergeCell ref="B145:I146"/>
    <mergeCell ref="A94:J94"/>
    <mergeCell ref="A99:G99"/>
    <mergeCell ref="A102:B102"/>
    <mergeCell ref="C102:J102"/>
    <mergeCell ref="E95:F95"/>
    <mergeCell ref="I95:J95"/>
    <mergeCell ref="A110:J110"/>
    <mergeCell ref="A112:J112"/>
    <mergeCell ref="E104:E105"/>
    <mergeCell ref="A131:J131"/>
    <mergeCell ref="A139:J139"/>
    <mergeCell ref="B151:G151"/>
    <mergeCell ref="H150:I150"/>
    <mergeCell ref="H151:I151"/>
    <mergeCell ref="A163:I163"/>
    <mergeCell ref="A129:H129"/>
    <mergeCell ref="A159:G159"/>
    <mergeCell ref="H159:I159"/>
    <mergeCell ref="B185:G185"/>
    <mergeCell ref="A173:J173"/>
    <mergeCell ref="H182:I182"/>
    <mergeCell ref="H160:I160"/>
    <mergeCell ref="H181:I181"/>
    <mergeCell ref="B152:G152"/>
    <mergeCell ref="B153:G153"/>
    <mergeCell ref="H153:I153"/>
    <mergeCell ref="B156:G156"/>
    <mergeCell ref="H156:I156"/>
    <mergeCell ref="C161:E161"/>
    <mergeCell ref="H152:I152"/>
    <mergeCell ref="B188:C188"/>
    <mergeCell ref="B225:H226"/>
    <mergeCell ref="A97:D97"/>
    <mergeCell ref="E97:F97"/>
    <mergeCell ref="I97:J97"/>
    <mergeCell ref="A98:D98"/>
    <mergeCell ref="A190:G190"/>
    <mergeCell ref="H190:I190"/>
    <mergeCell ref="H154:I154"/>
    <mergeCell ref="C192:E192"/>
    <mergeCell ref="H185:I185"/>
    <mergeCell ref="B175:I177"/>
    <mergeCell ref="A172:J172"/>
    <mergeCell ref="H183:I183"/>
    <mergeCell ref="H184:I184"/>
    <mergeCell ref="B184:G184"/>
    <mergeCell ref="B183:G183"/>
    <mergeCell ref="B182:G182"/>
    <mergeCell ref="B179:I179"/>
    <mergeCell ref="B181:G181"/>
    <mergeCell ref="H186:I186"/>
    <mergeCell ref="B215:H216"/>
    <mergeCell ref="A165:E165"/>
    <mergeCell ref="A171:J171"/>
    <mergeCell ref="B128:H128"/>
    <mergeCell ref="B150:G150"/>
    <mergeCell ref="A92:D92"/>
    <mergeCell ref="E92:F92"/>
    <mergeCell ref="I92:J92"/>
    <mergeCell ref="E96:F96"/>
    <mergeCell ref="I96:J96"/>
    <mergeCell ref="A93:D93"/>
    <mergeCell ref="E93:F93"/>
    <mergeCell ref="I93:J93"/>
    <mergeCell ref="A96:D96"/>
    <mergeCell ref="A95:D95"/>
    <mergeCell ref="B148:I148"/>
    <mergeCell ref="F104:F105"/>
    <mergeCell ref="G104:G105"/>
    <mergeCell ref="H104:H105"/>
    <mergeCell ref="A107:B107"/>
    <mergeCell ref="B125:I126"/>
    <mergeCell ref="I120:J120"/>
    <mergeCell ref="B116:I117"/>
    <mergeCell ref="I137:J137"/>
    <mergeCell ref="I138:J138"/>
    <mergeCell ref="A137:H137"/>
    <mergeCell ref="B142:I143"/>
    <mergeCell ref="A87:D87"/>
    <mergeCell ref="E87:F87"/>
    <mergeCell ref="I87:J87"/>
    <mergeCell ref="A88:D88"/>
    <mergeCell ref="E88:F88"/>
    <mergeCell ref="I88:J88"/>
    <mergeCell ref="A195:E195"/>
    <mergeCell ref="A201:J201"/>
    <mergeCell ref="E89:F89"/>
    <mergeCell ref="I89:J89"/>
    <mergeCell ref="A90:D90"/>
    <mergeCell ref="E90:F90"/>
    <mergeCell ref="I90:J90"/>
    <mergeCell ref="A91:D91"/>
    <mergeCell ref="E91:F91"/>
    <mergeCell ref="A89:D89"/>
    <mergeCell ref="I91:J91"/>
    <mergeCell ref="E98:F98"/>
    <mergeCell ref="I98:J98"/>
    <mergeCell ref="B158:D158"/>
    <mergeCell ref="B154:G154"/>
    <mergeCell ref="A111:J111"/>
    <mergeCell ref="B155:G155"/>
    <mergeCell ref="H155:I155"/>
    <mergeCell ref="A202:J202"/>
    <mergeCell ref="A238:J238"/>
    <mergeCell ref="A251:J251"/>
    <mergeCell ref="A250:J250"/>
    <mergeCell ref="C234:G234"/>
    <mergeCell ref="A218:H219"/>
    <mergeCell ref="C247:G247"/>
    <mergeCell ref="A244:G245"/>
    <mergeCell ref="I244:J244"/>
    <mergeCell ref="I218:J218"/>
    <mergeCell ref="I232:J232"/>
    <mergeCell ref="B228:H229"/>
    <mergeCell ref="A210:J211"/>
    <mergeCell ref="A212:J212"/>
    <mergeCell ref="A220:J220"/>
    <mergeCell ref="A84:D84"/>
    <mergeCell ref="E84:F84"/>
    <mergeCell ref="I84:J84"/>
    <mergeCell ref="A83:D83"/>
    <mergeCell ref="E83:F83"/>
    <mergeCell ref="A86:D86"/>
    <mergeCell ref="E86:F86"/>
    <mergeCell ref="I86:J86"/>
    <mergeCell ref="A85:J85"/>
    <mergeCell ref="A28:D28"/>
    <mergeCell ref="A30:D30"/>
    <mergeCell ref="E28:F28"/>
    <mergeCell ref="E29:F29"/>
    <mergeCell ref="E30:F30"/>
    <mergeCell ref="I28:J28"/>
    <mergeCell ref="I29:J29"/>
    <mergeCell ref="E80:F80"/>
    <mergeCell ref="I80:J80"/>
    <mergeCell ref="A37:D37"/>
    <mergeCell ref="A38:D38"/>
    <mergeCell ref="A39:D39"/>
    <mergeCell ref="A40:D40"/>
    <mergeCell ref="A41:D41"/>
    <mergeCell ref="A42:D42"/>
    <mergeCell ref="A29:D29"/>
    <mergeCell ref="A32:D32"/>
    <mergeCell ref="A33:D33"/>
    <mergeCell ref="A34:D34"/>
    <mergeCell ref="A35:D35"/>
    <mergeCell ref="A36:D36"/>
    <mergeCell ref="A31:D31"/>
    <mergeCell ref="A50:D50"/>
    <mergeCell ref="A51:D51"/>
    <mergeCell ref="B12:E12"/>
    <mergeCell ref="B15:I21"/>
    <mergeCell ref="A27:D27"/>
    <mergeCell ref="E27:F27"/>
    <mergeCell ref="I27:J27"/>
    <mergeCell ref="A24:C24"/>
    <mergeCell ref="A25:D25"/>
    <mergeCell ref="D22:G22"/>
    <mergeCell ref="A2:I2"/>
    <mergeCell ref="B6:I8"/>
    <mergeCell ref="B10:I10"/>
    <mergeCell ref="A4:I4"/>
    <mergeCell ref="A52:D52"/>
    <mergeCell ref="A53:D53"/>
    <mergeCell ref="A54:D54"/>
    <mergeCell ref="A43:D43"/>
    <mergeCell ref="A44:D44"/>
    <mergeCell ref="A45:D45"/>
    <mergeCell ref="A48:D48"/>
    <mergeCell ref="A49:D49"/>
    <mergeCell ref="A46:D46"/>
    <mergeCell ref="A47:D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50:F50"/>
    <mergeCell ref="E51:F51"/>
    <mergeCell ref="E52:F52"/>
    <mergeCell ref="E53:F53"/>
    <mergeCell ref="E54:F54"/>
    <mergeCell ref="E43:F43"/>
    <mergeCell ref="E44:F44"/>
    <mergeCell ref="E45:F45"/>
    <mergeCell ref="E48:F48"/>
    <mergeCell ref="E49:F49"/>
    <mergeCell ref="E46:F46"/>
    <mergeCell ref="E47:F47"/>
    <mergeCell ref="I46:J46"/>
    <mergeCell ref="I47:J47"/>
    <mergeCell ref="I36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A67:J67"/>
    <mergeCell ref="C57:J57"/>
    <mergeCell ref="A57:B57"/>
    <mergeCell ref="A62:B62"/>
    <mergeCell ref="C62:G62"/>
    <mergeCell ref="E59:E60"/>
    <mergeCell ref="A65:J65"/>
    <mergeCell ref="A66:J66"/>
    <mergeCell ref="I42:J42"/>
    <mergeCell ref="F59:F60"/>
    <mergeCell ref="G59:G60"/>
    <mergeCell ref="H59:H60"/>
    <mergeCell ref="I54:J54"/>
    <mergeCell ref="A55:G55"/>
    <mergeCell ref="H55:J55"/>
    <mergeCell ref="I48:J48"/>
    <mergeCell ref="I49:J49"/>
    <mergeCell ref="I50:J50"/>
    <mergeCell ref="I51:J51"/>
    <mergeCell ref="I52:J52"/>
    <mergeCell ref="I53:J53"/>
    <mergeCell ref="I43:J43"/>
    <mergeCell ref="I44:J44"/>
    <mergeCell ref="I45:J45"/>
    <mergeCell ref="B70:I71"/>
    <mergeCell ref="B73:H73"/>
    <mergeCell ref="A75:C75"/>
    <mergeCell ref="A76:D76"/>
    <mergeCell ref="A78:D78"/>
    <mergeCell ref="I83:J83"/>
    <mergeCell ref="E78:F78"/>
    <mergeCell ref="I78:J78"/>
    <mergeCell ref="A79:J79"/>
    <mergeCell ref="A80:D80"/>
    <mergeCell ref="A81:D81"/>
    <mergeCell ref="E81:F81"/>
    <mergeCell ref="I81:J81"/>
    <mergeCell ref="A82:D82"/>
    <mergeCell ref="E82:F82"/>
    <mergeCell ref="I82:J82"/>
    <mergeCell ref="H457:I457"/>
    <mergeCell ref="A457:G457"/>
    <mergeCell ref="B434:J434"/>
    <mergeCell ref="A387:D387"/>
    <mergeCell ref="A390:D390"/>
    <mergeCell ref="A388:D388"/>
    <mergeCell ref="A391:D391"/>
    <mergeCell ref="A415:D415"/>
    <mergeCell ref="C419:G419"/>
    <mergeCell ref="A394:H394"/>
    <mergeCell ref="A399:J399"/>
    <mergeCell ref="A406:J406"/>
    <mergeCell ref="A398:J398"/>
    <mergeCell ref="A432:J432"/>
    <mergeCell ref="A433:J433"/>
    <mergeCell ref="A411:D411"/>
    <mergeCell ref="A413:D413"/>
    <mergeCell ref="C430:G430"/>
    <mergeCell ref="A417:H417"/>
    <mergeCell ref="A421:J421"/>
    <mergeCell ref="A400:J400"/>
    <mergeCell ref="C395:G395"/>
    <mergeCell ref="A446:J446"/>
    <mergeCell ref="A438:J438"/>
    <mergeCell ref="A408:D409"/>
    <mergeCell ref="A410:H410"/>
    <mergeCell ref="A412:H412"/>
    <mergeCell ref="A414:H414"/>
    <mergeCell ref="E408:H408"/>
    <mergeCell ref="A426:J426"/>
    <mergeCell ref="C448:G448"/>
    <mergeCell ref="A453:J453"/>
    <mergeCell ref="B455:J455"/>
    <mergeCell ref="A439:J439"/>
    <mergeCell ref="A450:J450"/>
    <mergeCell ref="A451:J451"/>
    <mergeCell ref="C436:G436"/>
    <mergeCell ref="A441:J441"/>
    <mergeCell ref="B443:J444"/>
    <mergeCell ref="A474:J475"/>
    <mergeCell ref="H301:H302"/>
    <mergeCell ref="I301:I302"/>
    <mergeCell ref="J301:J302"/>
    <mergeCell ref="K305:N305"/>
    <mergeCell ref="A340:C341"/>
    <mergeCell ref="D340:D341"/>
    <mergeCell ref="E340:E341"/>
    <mergeCell ref="H340:H341"/>
    <mergeCell ref="A319:I319"/>
    <mergeCell ref="C326:G326"/>
    <mergeCell ref="A317:C317"/>
    <mergeCell ref="A306:C306"/>
    <mergeCell ref="H323:H324"/>
    <mergeCell ref="A331:J331"/>
    <mergeCell ref="J340:J341"/>
    <mergeCell ref="H459:I459"/>
    <mergeCell ref="H458:I458"/>
    <mergeCell ref="A428:J428"/>
    <mergeCell ref="B427:J427"/>
    <mergeCell ref="B403:I404"/>
    <mergeCell ref="A435:J435"/>
    <mergeCell ref="A422:J422"/>
    <mergeCell ref="A423:J42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Normal="100" workbookViewId="0">
      <selection activeCell="R6" sqref="R6"/>
    </sheetView>
  </sheetViews>
  <sheetFormatPr defaultRowHeight="15.75" x14ac:dyDescent="0.25"/>
  <cols>
    <col min="1" max="1" width="4.75" customWidth="1"/>
    <col min="6" max="6" width="8.75" customWidth="1"/>
    <col min="7" max="7" width="0.25" customWidth="1"/>
    <col min="9" max="9" width="5.25" customWidth="1"/>
    <col min="11" max="11" width="13" customWidth="1"/>
    <col min="13" max="13" width="5.25" customWidth="1"/>
    <col min="14" max="14" width="11.25" customWidth="1"/>
    <col min="16" max="16" width="5.5" customWidth="1"/>
  </cols>
  <sheetData>
    <row r="2" spans="1:16" ht="15.6" customHeight="1" x14ac:dyDescent="0.25">
      <c r="A2" s="339" t="s">
        <v>151</v>
      </c>
      <c r="B2" s="339"/>
      <c r="C2" s="339"/>
      <c r="D2" s="339"/>
      <c r="E2" s="339"/>
      <c r="F2" s="339"/>
      <c r="G2" s="339"/>
      <c r="H2" s="339"/>
      <c r="I2" s="320" t="s">
        <v>459</v>
      </c>
      <c r="J2" s="320"/>
      <c r="K2" s="320"/>
      <c r="L2" s="320"/>
      <c r="M2" s="320"/>
      <c r="N2" s="320"/>
      <c r="O2" s="320"/>
      <c r="P2" s="320"/>
    </row>
    <row r="3" spans="1:16" ht="66.75" customHeight="1" x14ac:dyDescent="0.25">
      <c r="B3" s="24"/>
      <c r="C3" s="24"/>
      <c r="D3" s="24"/>
      <c r="E3" s="24"/>
      <c r="F3" s="24"/>
      <c r="G3" s="24"/>
      <c r="H3" s="24"/>
      <c r="I3" s="336"/>
      <c r="J3" s="336"/>
      <c r="K3" s="336"/>
      <c r="L3" s="336"/>
      <c r="M3" s="336"/>
      <c r="N3" s="336"/>
      <c r="O3" s="336"/>
      <c r="P3" s="336"/>
    </row>
    <row r="4" spans="1:16" ht="44.65" customHeight="1" x14ac:dyDescent="0.25">
      <c r="A4" s="69" t="s">
        <v>154</v>
      </c>
      <c r="B4" s="354" t="s">
        <v>5</v>
      </c>
      <c r="C4" s="354"/>
      <c r="D4" s="354"/>
      <c r="E4" s="354"/>
      <c r="F4" s="354"/>
      <c r="G4" s="354"/>
      <c r="H4" s="354" t="s">
        <v>152</v>
      </c>
      <c r="I4" s="356"/>
      <c r="J4" s="354" t="s">
        <v>153</v>
      </c>
      <c r="K4" s="354"/>
      <c r="L4" s="354" t="s">
        <v>305</v>
      </c>
      <c r="M4" s="356"/>
      <c r="N4" s="19" t="s">
        <v>13</v>
      </c>
      <c r="O4" s="340" t="s">
        <v>354</v>
      </c>
      <c r="P4" s="340"/>
    </row>
    <row r="5" spans="1:16" ht="19.149999999999999" customHeight="1" x14ac:dyDescent="0.25">
      <c r="A5" s="341" t="s">
        <v>155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285"/>
      <c r="P5" s="203"/>
    </row>
    <row r="6" spans="1:16" ht="74.650000000000006" customHeight="1" x14ac:dyDescent="0.25">
      <c r="A6" s="48" t="s">
        <v>149</v>
      </c>
      <c r="B6" s="355" t="s">
        <v>150</v>
      </c>
      <c r="C6" s="355"/>
      <c r="D6" s="355"/>
      <c r="E6" s="355"/>
      <c r="F6" s="355"/>
      <c r="G6" s="355"/>
      <c r="H6" s="357">
        <v>60</v>
      </c>
      <c r="I6" s="358"/>
      <c r="J6" s="357">
        <v>59</v>
      </c>
      <c r="K6" s="358"/>
      <c r="L6" s="357">
        <v>98</v>
      </c>
      <c r="M6" s="358"/>
      <c r="N6" s="68">
        <v>1</v>
      </c>
      <c r="O6" s="346"/>
      <c r="P6" s="347"/>
    </row>
    <row r="7" spans="1:16" x14ac:dyDescent="0.25">
      <c r="A7" s="206" t="s">
        <v>156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71">
        <f>N6</f>
        <v>1</v>
      </c>
      <c r="O7" s="348"/>
      <c r="P7" s="349"/>
    </row>
    <row r="8" spans="1:16" x14ac:dyDescent="0.25">
      <c r="A8" s="341" t="s">
        <v>164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345"/>
    </row>
    <row r="9" spans="1:16" ht="36" customHeight="1" x14ac:dyDescent="0.25">
      <c r="A9" s="66" t="s">
        <v>246</v>
      </c>
      <c r="B9" s="355" t="s">
        <v>374</v>
      </c>
      <c r="C9" s="355"/>
      <c r="D9" s="355"/>
      <c r="E9" s="355"/>
      <c r="F9" s="355"/>
      <c r="G9" s="355"/>
      <c r="H9" s="178">
        <v>60</v>
      </c>
      <c r="I9" s="179"/>
      <c r="J9" s="178">
        <v>60</v>
      </c>
      <c r="K9" s="179"/>
      <c r="L9" s="178">
        <v>100</v>
      </c>
      <c r="M9" s="179"/>
      <c r="N9" s="68">
        <v>1</v>
      </c>
      <c r="O9" s="346"/>
      <c r="P9" s="347"/>
    </row>
    <row r="10" spans="1:16" ht="54" customHeight="1" x14ac:dyDescent="0.25">
      <c r="A10" s="66" t="s">
        <v>271</v>
      </c>
      <c r="B10" s="355" t="s">
        <v>272</v>
      </c>
      <c r="C10" s="355"/>
      <c r="D10" s="355"/>
      <c r="E10" s="355"/>
      <c r="F10" s="355"/>
      <c r="G10" s="355"/>
      <c r="H10" s="178">
        <v>60</v>
      </c>
      <c r="I10" s="179"/>
      <c r="J10" s="178">
        <v>56</v>
      </c>
      <c r="K10" s="179"/>
      <c r="L10" s="178">
        <v>93</v>
      </c>
      <c r="M10" s="179"/>
      <c r="N10" s="68">
        <v>1</v>
      </c>
      <c r="O10" s="350"/>
      <c r="P10" s="351"/>
    </row>
    <row r="11" spans="1:16" x14ac:dyDescent="0.25">
      <c r="A11" s="206" t="s">
        <v>156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8"/>
      <c r="N11" s="71">
        <f>N10+N9</f>
        <v>2</v>
      </c>
      <c r="O11" s="352"/>
      <c r="P11" s="353"/>
    </row>
    <row r="12" spans="1:16" ht="30" customHeight="1" x14ac:dyDescent="0.25">
      <c r="A12" s="341" t="s">
        <v>275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285"/>
      <c r="P12" s="203"/>
    </row>
    <row r="13" spans="1:16" ht="45.6" customHeight="1" x14ac:dyDescent="0.25">
      <c r="A13" s="66" t="s">
        <v>276</v>
      </c>
      <c r="B13" s="355" t="s">
        <v>277</v>
      </c>
      <c r="C13" s="355"/>
      <c r="D13" s="355"/>
      <c r="E13" s="355"/>
      <c r="F13" s="355"/>
      <c r="G13" s="355"/>
      <c r="H13" s="178">
        <v>60</v>
      </c>
      <c r="I13" s="179"/>
      <c r="J13" s="178">
        <v>60</v>
      </c>
      <c r="K13" s="179"/>
      <c r="L13" s="178">
        <v>100</v>
      </c>
      <c r="M13" s="179"/>
      <c r="N13" s="70">
        <v>0.5</v>
      </c>
      <c r="O13" s="346"/>
      <c r="P13" s="347"/>
    </row>
    <row r="14" spans="1:16" ht="40.15" customHeight="1" x14ac:dyDescent="0.25">
      <c r="A14" s="66" t="s">
        <v>278</v>
      </c>
      <c r="B14" s="355" t="s">
        <v>279</v>
      </c>
      <c r="C14" s="355"/>
      <c r="D14" s="355"/>
      <c r="E14" s="355"/>
      <c r="F14" s="355"/>
      <c r="G14" s="355"/>
      <c r="H14" s="178">
        <v>60</v>
      </c>
      <c r="I14" s="179"/>
      <c r="J14" s="178">
        <v>60</v>
      </c>
      <c r="K14" s="179"/>
      <c r="L14" s="178">
        <v>100</v>
      </c>
      <c r="M14" s="179"/>
      <c r="N14" s="70">
        <v>0.5</v>
      </c>
      <c r="O14" s="350"/>
      <c r="P14" s="351"/>
    </row>
    <row r="15" spans="1:16" x14ac:dyDescent="0.25">
      <c r="A15" s="206" t="s">
        <v>156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8"/>
      <c r="N15" s="71">
        <f>N14+N13</f>
        <v>1</v>
      </c>
      <c r="O15" s="352"/>
      <c r="P15" s="353"/>
    </row>
    <row r="16" spans="1:16" ht="19.5" customHeight="1" x14ac:dyDescent="0.25">
      <c r="A16" s="341" t="s">
        <v>283</v>
      </c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285"/>
      <c r="P16" s="203"/>
    </row>
    <row r="17" spans="1:16" ht="42.6" customHeight="1" x14ac:dyDescent="0.25">
      <c r="A17" s="66" t="s">
        <v>284</v>
      </c>
      <c r="B17" s="355" t="s">
        <v>285</v>
      </c>
      <c r="C17" s="355"/>
      <c r="D17" s="355"/>
      <c r="E17" s="355"/>
      <c r="F17" s="355"/>
      <c r="G17" s="355"/>
      <c r="H17" s="178">
        <v>60</v>
      </c>
      <c r="I17" s="179"/>
      <c r="J17" s="178">
        <v>45</v>
      </c>
      <c r="K17" s="179"/>
      <c r="L17" s="178">
        <v>75</v>
      </c>
      <c r="M17" s="179"/>
      <c r="N17" s="70">
        <v>0.5</v>
      </c>
      <c r="O17" s="364"/>
      <c r="P17" s="365"/>
    </row>
    <row r="18" spans="1:16" ht="17.649999999999999" customHeight="1" x14ac:dyDescent="0.25">
      <c r="A18" s="370" t="s">
        <v>287</v>
      </c>
      <c r="B18" s="359" t="s">
        <v>289</v>
      </c>
      <c r="C18" s="363"/>
      <c r="D18" s="363"/>
      <c r="E18" s="363"/>
      <c r="F18" s="363"/>
      <c r="G18" s="363"/>
      <c r="H18" s="285"/>
      <c r="I18" s="285"/>
      <c r="J18" s="285"/>
      <c r="K18" s="285"/>
      <c r="L18" s="285"/>
      <c r="M18" s="285"/>
      <c r="N18" s="203"/>
      <c r="O18" s="366"/>
      <c r="P18" s="367"/>
    </row>
    <row r="19" spans="1:16" ht="34.15" customHeight="1" x14ac:dyDescent="0.25">
      <c r="A19" s="371"/>
      <c r="B19" s="359" t="s">
        <v>293</v>
      </c>
      <c r="C19" s="287"/>
      <c r="D19" s="287"/>
      <c r="E19" s="287"/>
      <c r="F19" s="287"/>
      <c r="G19" s="288"/>
      <c r="H19" s="178">
        <v>60</v>
      </c>
      <c r="I19" s="179"/>
      <c r="J19" s="178">
        <v>57</v>
      </c>
      <c r="K19" s="179"/>
      <c r="L19" s="178">
        <v>95</v>
      </c>
      <c r="M19" s="179"/>
      <c r="N19" s="70">
        <v>1</v>
      </c>
      <c r="O19" s="366"/>
      <c r="P19" s="367"/>
    </row>
    <row r="20" spans="1:16" ht="28.5" customHeight="1" x14ac:dyDescent="0.25">
      <c r="A20" s="371"/>
      <c r="B20" s="359" t="s">
        <v>294</v>
      </c>
      <c r="C20" s="287"/>
      <c r="D20" s="287"/>
      <c r="E20" s="287"/>
      <c r="F20" s="287"/>
      <c r="G20" s="288"/>
      <c r="H20" s="178">
        <v>60</v>
      </c>
      <c r="I20" s="179"/>
      <c r="J20" s="178">
        <v>59</v>
      </c>
      <c r="K20" s="179"/>
      <c r="L20" s="178">
        <v>98</v>
      </c>
      <c r="M20" s="179"/>
      <c r="N20" s="70">
        <v>1</v>
      </c>
      <c r="O20" s="366"/>
      <c r="P20" s="367"/>
    </row>
    <row r="21" spans="1:16" ht="17.25" customHeight="1" x14ac:dyDescent="0.25">
      <c r="A21" s="371"/>
      <c r="B21" s="359" t="s">
        <v>295</v>
      </c>
      <c r="C21" s="287"/>
      <c r="D21" s="287"/>
      <c r="E21" s="287"/>
      <c r="F21" s="287"/>
      <c r="G21" s="288"/>
      <c r="H21" s="178">
        <v>60</v>
      </c>
      <c r="I21" s="179"/>
      <c r="J21" s="178">
        <v>55</v>
      </c>
      <c r="K21" s="179"/>
      <c r="L21" s="178">
        <v>91</v>
      </c>
      <c r="M21" s="179"/>
      <c r="N21" s="70">
        <v>1</v>
      </c>
      <c r="O21" s="366"/>
      <c r="P21" s="367"/>
    </row>
    <row r="22" spans="1:16" ht="14.1" customHeight="1" x14ac:dyDescent="0.25">
      <c r="A22" s="371"/>
      <c r="B22" s="359" t="s">
        <v>296</v>
      </c>
      <c r="C22" s="287"/>
      <c r="D22" s="287"/>
      <c r="E22" s="287"/>
      <c r="F22" s="287"/>
      <c r="G22" s="288"/>
      <c r="H22" s="178">
        <v>60</v>
      </c>
      <c r="I22" s="179"/>
      <c r="J22" s="178">
        <v>59</v>
      </c>
      <c r="K22" s="179"/>
      <c r="L22" s="178">
        <v>98</v>
      </c>
      <c r="M22" s="179"/>
      <c r="N22" s="70">
        <v>1</v>
      </c>
      <c r="O22" s="366"/>
      <c r="P22" s="367"/>
    </row>
    <row r="23" spans="1:16" ht="22.15" customHeight="1" x14ac:dyDescent="0.25">
      <c r="A23" s="371"/>
      <c r="B23" s="359" t="s">
        <v>297</v>
      </c>
      <c r="C23" s="287"/>
      <c r="D23" s="287"/>
      <c r="E23" s="287"/>
      <c r="F23" s="287"/>
      <c r="G23" s="288"/>
      <c r="H23" s="178">
        <v>60</v>
      </c>
      <c r="I23" s="179"/>
      <c r="J23" s="178">
        <v>60</v>
      </c>
      <c r="K23" s="179"/>
      <c r="L23" s="178">
        <v>100</v>
      </c>
      <c r="M23" s="179"/>
      <c r="N23" s="70">
        <v>1</v>
      </c>
      <c r="O23" s="366"/>
      <c r="P23" s="367"/>
    </row>
    <row r="24" spans="1:16" ht="25.15" customHeight="1" x14ac:dyDescent="0.25">
      <c r="A24" s="371"/>
      <c r="B24" s="359" t="s">
        <v>298</v>
      </c>
      <c r="C24" s="287"/>
      <c r="D24" s="287"/>
      <c r="E24" s="287"/>
      <c r="F24" s="287"/>
      <c r="G24" s="288"/>
      <c r="H24" s="178">
        <v>60</v>
      </c>
      <c r="I24" s="179"/>
      <c r="J24" s="178">
        <v>59</v>
      </c>
      <c r="K24" s="179"/>
      <c r="L24" s="178">
        <v>98</v>
      </c>
      <c r="M24" s="179"/>
      <c r="N24" s="70">
        <v>1</v>
      </c>
      <c r="O24" s="366"/>
      <c r="P24" s="367"/>
    </row>
    <row r="25" spans="1:16" ht="15" customHeight="1" x14ac:dyDescent="0.25">
      <c r="A25" s="371"/>
      <c r="B25" s="359" t="s">
        <v>299</v>
      </c>
      <c r="C25" s="287"/>
      <c r="D25" s="287"/>
      <c r="E25" s="287"/>
      <c r="F25" s="287"/>
      <c r="G25" s="288"/>
      <c r="H25" s="178">
        <v>60</v>
      </c>
      <c r="I25" s="179"/>
      <c r="J25" s="178">
        <v>60</v>
      </c>
      <c r="K25" s="179"/>
      <c r="L25" s="178">
        <v>100</v>
      </c>
      <c r="M25" s="179"/>
      <c r="N25" s="70">
        <v>1</v>
      </c>
      <c r="O25" s="366"/>
      <c r="P25" s="367"/>
    </row>
    <row r="26" spans="1:16" ht="15" customHeight="1" x14ac:dyDescent="0.25">
      <c r="A26" s="371"/>
      <c r="B26" s="359" t="s">
        <v>300</v>
      </c>
      <c r="C26" s="287"/>
      <c r="D26" s="287"/>
      <c r="E26" s="287"/>
      <c r="F26" s="287"/>
      <c r="G26" s="288"/>
      <c r="H26" s="178">
        <v>60</v>
      </c>
      <c r="I26" s="179"/>
      <c r="J26" s="178">
        <v>60</v>
      </c>
      <c r="K26" s="179"/>
      <c r="L26" s="178">
        <v>100</v>
      </c>
      <c r="M26" s="179"/>
      <c r="N26" s="70">
        <v>1</v>
      </c>
      <c r="O26" s="366"/>
      <c r="P26" s="367"/>
    </row>
    <row r="27" spans="1:16" ht="15" customHeight="1" x14ac:dyDescent="0.25">
      <c r="A27" s="371"/>
      <c r="B27" s="373" t="s">
        <v>379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5"/>
      <c r="N27" s="70">
        <f>SUM(N19:N26)/8</f>
        <v>1</v>
      </c>
      <c r="O27" s="366"/>
      <c r="P27" s="367"/>
    </row>
    <row r="28" spans="1:16" ht="16.149999999999999" customHeight="1" x14ac:dyDescent="0.25">
      <c r="A28" s="372"/>
      <c r="B28" s="376" t="s">
        <v>301</v>
      </c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8"/>
      <c r="N28" s="72">
        <f>N27</f>
        <v>1</v>
      </c>
      <c r="O28" s="366"/>
      <c r="P28" s="367"/>
    </row>
    <row r="29" spans="1:16" ht="40.15" customHeight="1" x14ac:dyDescent="0.25">
      <c r="A29" s="66" t="s">
        <v>290</v>
      </c>
      <c r="B29" s="355" t="s">
        <v>291</v>
      </c>
      <c r="C29" s="355"/>
      <c r="D29" s="355"/>
      <c r="E29" s="355"/>
      <c r="F29" s="355"/>
      <c r="G29" s="355"/>
      <c r="H29" s="178">
        <v>60</v>
      </c>
      <c r="I29" s="179"/>
      <c r="J29" s="178">
        <v>60</v>
      </c>
      <c r="K29" s="179"/>
      <c r="L29" s="178">
        <v>100</v>
      </c>
      <c r="M29" s="179"/>
      <c r="N29" s="70">
        <v>1</v>
      </c>
      <c r="O29" s="366"/>
      <c r="P29" s="367"/>
    </row>
    <row r="30" spans="1:16" ht="58.9" customHeight="1" x14ac:dyDescent="0.25">
      <c r="A30" s="66" t="s">
        <v>303</v>
      </c>
      <c r="B30" s="355" t="s">
        <v>304</v>
      </c>
      <c r="C30" s="355"/>
      <c r="D30" s="355"/>
      <c r="E30" s="355"/>
      <c r="F30" s="355"/>
      <c r="G30" s="355"/>
      <c r="H30" s="178">
        <v>60</v>
      </c>
      <c r="I30" s="179"/>
      <c r="J30" s="178">
        <v>26</v>
      </c>
      <c r="K30" s="179"/>
      <c r="L30" s="178">
        <v>43</v>
      </c>
      <c r="M30" s="179"/>
      <c r="N30" s="70">
        <v>0.1</v>
      </c>
      <c r="O30" s="366"/>
      <c r="P30" s="367"/>
    </row>
    <row r="31" spans="1:16" x14ac:dyDescent="0.25">
      <c r="A31" s="206" t="s">
        <v>156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8"/>
      <c r="N31" s="71">
        <f>N30+N29+N28+N17</f>
        <v>2.6</v>
      </c>
      <c r="O31" s="368"/>
      <c r="P31" s="369"/>
    </row>
    <row r="32" spans="1:16" ht="8.1" customHeight="1" x14ac:dyDescent="0.25">
      <c r="A32" s="290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03"/>
      <c r="O32" s="5"/>
      <c r="P32" s="5"/>
    </row>
    <row r="33" spans="1:16" ht="20.25" x14ac:dyDescent="0.3">
      <c r="A33" s="360" t="s">
        <v>307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2"/>
      <c r="N33" s="77">
        <f>N31+N15+N11+N7</f>
        <v>6.6</v>
      </c>
      <c r="O33" s="5"/>
      <c r="P33" s="5"/>
    </row>
  </sheetData>
  <mergeCells count="89">
    <mergeCell ref="A31:M31"/>
    <mergeCell ref="H24:I24"/>
    <mergeCell ref="J24:K24"/>
    <mergeCell ref="L24:M24"/>
    <mergeCell ref="H25:I25"/>
    <mergeCell ref="L25:M25"/>
    <mergeCell ref="H26:I26"/>
    <mergeCell ref="J26:K26"/>
    <mergeCell ref="L26:M26"/>
    <mergeCell ref="B28:M28"/>
    <mergeCell ref="B24:G24"/>
    <mergeCell ref="B26:G26"/>
    <mergeCell ref="L20:M20"/>
    <mergeCell ref="B20:G20"/>
    <mergeCell ref="J25:K25"/>
    <mergeCell ref="H22:I22"/>
    <mergeCell ref="J21:K21"/>
    <mergeCell ref="L21:M21"/>
    <mergeCell ref="A16:P16"/>
    <mergeCell ref="O17:P31"/>
    <mergeCell ref="J13:K13"/>
    <mergeCell ref="J14:K14"/>
    <mergeCell ref="H14:I14"/>
    <mergeCell ref="H30:I30"/>
    <mergeCell ref="J30:K30"/>
    <mergeCell ref="H21:I21"/>
    <mergeCell ref="B30:G30"/>
    <mergeCell ref="A18:A28"/>
    <mergeCell ref="B25:G25"/>
    <mergeCell ref="B27:M27"/>
    <mergeCell ref="H19:I19"/>
    <mergeCell ref="J19:K19"/>
    <mergeCell ref="L19:M19"/>
    <mergeCell ref="H20:I20"/>
    <mergeCell ref="A33:M33"/>
    <mergeCell ref="A32:N32"/>
    <mergeCell ref="H4:I4"/>
    <mergeCell ref="B4:G4"/>
    <mergeCell ref="B6:G6"/>
    <mergeCell ref="J10:K10"/>
    <mergeCell ref="L10:M10"/>
    <mergeCell ref="L14:M14"/>
    <mergeCell ref="H6:I6"/>
    <mergeCell ref="J6:K6"/>
    <mergeCell ref="B14:G14"/>
    <mergeCell ref="B17:G17"/>
    <mergeCell ref="B29:G29"/>
    <mergeCell ref="A15:M15"/>
    <mergeCell ref="H17:I17"/>
    <mergeCell ref="J17:K17"/>
    <mergeCell ref="L30:M30"/>
    <mergeCell ref="L17:M17"/>
    <mergeCell ref="B21:G21"/>
    <mergeCell ref="B22:G22"/>
    <mergeCell ref="H29:I29"/>
    <mergeCell ref="J29:K29"/>
    <mergeCell ref="L29:M29"/>
    <mergeCell ref="B19:G19"/>
    <mergeCell ref="B23:G23"/>
    <mergeCell ref="J22:K22"/>
    <mergeCell ref="L22:M22"/>
    <mergeCell ref="H23:I23"/>
    <mergeCell ref="J23:K23"/>
    <mergeCell ref="L23:M23"/>
    <mergeCell ref="B18:N18"/>
    <mergeCell ref="J20:K20"/>
    <mergeCell ref="O13:P15"/>
    <mergeCell ref="A12:P12"/>
    <mergeCell ref="J4:K4"/>
    <mergeCell ref="B10:G10"/>
    <mergeCell ref="H9:I9"/>
    <mergeCell ref="L13:M13"/>
    <mergeCell ref="L4:M4"/>
    <mergeCell ref="L6:M6"/>
    <mergeCell ref="J9:K9"/>
    <mergeCell ref="L9:M9"/>
    <mergeCell ref="O9:P11"/>
    <mergeCell ref="H10:I10"/>
    <mergeCell ref="B13:G13"/>
    <mergeCell ref="H13:I13"/>
    <mergeCell ref="B9:G9"/>
    <mergeCell ref="A2:H2"/>
    <mergeCell ref="A7:M7"/>
    <mergeCell ref="A11:M11"/>
    <mergeCell ref="I2:P3"/>
    <mergeCell ref="O4:P4"/>
    <mergeCell ref="A5:P5"/>
    <mergeCell ref="A8:P8"/>
    <mergeCell ref="O6:P7"/>
  </mergeCells>
  <pageMargins left="0.19685039370078741" right="0.19685039370078741" top="0.31496062992125984" bottom="0.3149606299212598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36" zoomScaleNormal="100" workbookViewId="0">
      <selection activeCell="A36" sqref="A36"/>
    </sheetView>
  </sheetViews>
  <sheetFormatPr defaultRowHeight="15.75" x14ac:dyDescent="0.25"/>
  <cols>
    <col min="1" max="1" width="4.625" customWidth="1"/>
    <col min="6" max="6" width="19.625" customWidth="1"/>
    <col min="7" max="7" width="4.75" customWidth="1"/>
    <col min="8" max="8" width="6.375" customWidth="1"/>
    <col min="9" max="9" width="10.25" customWidth="1"/>
  </cols>
  <sheetData>
    <row r="2" spans="1:9" ht="22.5" x14ac:dyDescent="0.25">
      <c r="A2" s="395" t="s">
        <v>4</v>
      </c>
      <c r="B2" s="395"/>
      <c r="C2" s="395"/>
      <c r="D2" s="395"/>
      <c r="E2" s="395"/>
      <c r="F2" s="395"/>
      <c r="G2" s="395"/>
      <c r="H2" s="395"/>
      <c r="I2" s="21"/>
    </row>
    <row r="4" spans="1:9" ht="36.75" customHeight="1" x14ac:dyDescent="0.25">
      <c r="A4" s="9" t="s">
        <v>6</v>
      </c>
      <c r="B4" s="399" t="s">
        <v>5</v>
      </c>
      <c r="C4" s="399"/>
      <c r="D4" s="399"/>
      <c r="E4" s="399"/>
      <c r="F4" s="399"/>
      <c r="G4" s="399" t="s">
        <v>159</v>
      </c>
      <c r="H4" s="399"/>
      <c r="I4" s="111" t="s">
        <v>380</v>
      </c>
    </row>
    <row r="5" spans="1:9" ht="24.6" customHeight="1" x14ac:dyDescent="0.25">
      <c r="A5" s="392" t="s">
        <v>155</v>
      </c>
      <c r="B5" s="392"/>
      <c r="C5" s="392"/>
      <c r="D5" s="392"/>
      <c r="E5" s="392"/>
      <c r="F5" s="392"/>
      <c r="G5" s="392"/>
      <c r="H5" s="393"/>
      <c r="I5" s="5">
        <v>0.1</v>
      </c>
    </row>
    <row r="6" spans="1:9" ht="62.25" customHeight="1" x14ac:dyDescent="0.25">
      <c r="A6" s="51" t="s">
        <v>157</v>
      </c>
      <c r="B6" s="385" t="s">
        <v>158</v>
      </c>
      <c r="C6" s="386"/>
      <c r="D6" s="386"/>
      <c r="E6" s="386"/>
      <c r="F6" s="387"/>
      <c r="G6" s="388">
        <f>'исследование показателей'!F12+'исследование показателей'!H62+'исследование показателей'!H107</f>
        <v>3</v>
      </c>
      <c r="H6" s="389"/>
      <c r="I6" s="379"/>
    </row>
    <row r="7" spans="1:9" ht="27.6" customHeight="1" x14ac:dyDescent="0.25">
      <c r="A7" s="52" t="s">
        <v>89</v>
      </c>
      <c r="B7" s="385" t="s">
        <v>90</v>
      </c>
      <c r="C7" s="386"/>
      <c r="D7" s="386"/>
      <c r="E7" s="386"/>
      <c r="F7" s="387"/>
      <c r="G7" s="388">
        <f>'исследование показателей'!H121</f>
        <v>1</v>
      </c>
      <c r="H7" s="389"/>
      <c r="I7" s="380"/>
    </row>
    <row r="8" spans="1:9" ht="24.6" customHeight="1" x14ac:dyDescent="0.25">
      <c r="A8" s="52" t="s">
        <v>101</v>
      </c>
      <c r="B8" s="385" t="s">
        <v>102</v>
      </c>
      <c r="C8" s="386"/>
      <c r="D8" s="386"/>
      <c r="E8" s="386"/>
      <c r="F8" s="387"/>
      <c r="G8" s="388">
        <f>'исследование показателей'!H132+'исследование показателей'!H140</f>
        <v>2</v>
      </c>
      <c r="H8" s="389"/>
      <c r="I8" s="380"/>
    </row>
    <row r="9" spans="1:9" ht="37.5" customHeight="1" x14ac:dyDescent="0.25">
      <c r="A9" s="53" t="s">
        <v>107</v>
      </c>
      <c r="B9" s="385" t="s">
        <v>160</v>
      </c>
      <c r="C9" s="386"/>
      <c r="D9" s="386"/>
      <c r="E9" s="386"/>
      <c r="F9" s="387"/>
      <c r="G9" s="388">
        <f>'исследование показателей'!G168+'исследование показателей'!G198</f>
        <v>2</v>
      </c>
      <c r="H9" s="389"/>
      <c r="I9" s="380"/>
    </row>
    <row r="10" spans="1:9" ht="28.5" customHeight="1" x14ac:dyDescent="0.25">
      <c r="A10" s="53" t="s">
        <v>134</v>
      </c>
      <c r="B10" s="385" t="s">
        <v>161</v>
      </c>
      <c r="C10" s="386"/>
      <c r="D10" s="386"/>
      <c r="E10" s="386"/>
      <c r="F10" s="387"/>
      <c r="G10" s="388">
        <f>'исследование показателей'!H213+'исследование показателей'!H221</f>
        <v>2</v>
      </c>
      <c r="H10" s="389"/>
      <c r="I10" s="380"/>
    </row>
    <row r="11" spans="1:9" ht="24.6" customHeight="1" x14ac:dyDescent="0.25">
      <c r="A11" s="53" t="s">
        <v>140</v>
      </c>
      <c r="B11" s="385" t="s">
        <v>162</v>
      </c>
      <c r="C11" s="386"/>
      <c r="D11" s="386"/>
      <c r="E11" s="386"/>
      <c r="F11" s="387"/>
      <c r="G11" s="388">
        <f>'исследование показателей'!H234+'исследование показателей'!H247</f>
        <v>2</v>
      </c>
      <c r="H11" s="389"/>
      <c r="I11" s="380"/>
    </row>
    <row r="12" spans="1:9" ht="63" customHeight="1" x14ac:dyDescent="0.25">
      <c r="A12" s="53" t="s">
        <v>163</v>
      </c>
      <c r="B12" s="385" t="s">
        <v>150</v>
      </c>
      <c r="C12" s="386"/>
      <c r="D12" s="386"/>
      <c r="E12" s="386"/>
      <c r="F12" s="387"/>
      <c r="G12" s="388">
        <f>'анализ и результаты анкетирован'!N7</f>
        <v>1</v>
      </c>
      <c r="H12" s="389"/>
      <c r="I12" s="381"/>
    </row>
    <row r="13" spans="1:9" x14ac:dyDescent="0.25">
      <c r="A13" s="394" t="s">
        <v>274</v>
      </c>
      <c r="B13" s="153"/>
      <c r="C13" s="153"/>
      <c r="D13" s="153"/>
      <c r="E13" s="153"/>
      <c r="F13" s="154"/>
      <c r="G13" s="390">
        <f>G12+G11+G10+G9+G8+G7+G6</f>
        <v>13</v>
      </c>
      <c r="H13" s="391"/>
      <c r="I13" s="5">
        <f>I5*G13/13</f>
        <v>0.1</v>
      </c>
    </row>
    <row r="14" spans="1:9" ht="26.65" customHeight="1" x14ac:dyDescent="0.25">
      <c r="A14" s="396" t="s">
        <v>164</v>
      </c>
      <c r="B14" s="397"/>
      <c r="C14" s="397"/>
      <c r="D14" s="397"/>
      <c r="E14" s="397"/>
      <c r="F14" s="397"/>
      <c r="G14" s="397"/>
      <c r="H14" s="398"/>
      <c r="I14" s="5">
        <v>0.2</v>
      </c>
    </row>
    <row r="15" spans="1:9" ht="42" customHeight="1" x14ac:dyDescent="0.25">
      <c r="A15" s="53" t="s">
        <v>166</v>
      </c>
      <c r="B15" s="385" t="s">
        <v>165</v>
      </c>
      <c r="C15" s="386"/>
      <c r="D15" s="386"/>
      <c r="E15" s="386"/>
      <c r="F15" s="387"/>
      <c r="G15" s="388">
        <f>'исследование показателей'!H285+'исследование показателей'!H326+'исследование показателей'!H359+'исследование показателей'!H372</f>
        <v>2.6</v>
      </c>
      <c r="H15" s="389"/>
      <c r="I15" s="379"/>
    </row>
    <row r="16" spans="1:9" ht="27.6" customHeight="1" x14ac:dyDescent="0.25">
      <c r="A16" s="53" t="s">
        <v>246</v>
      </c>
      <c r="B16" s="385" t="s">
        <v>374</v>
      </c>
      <c r="C16" s="386"/>
      <c r="D16" s="386"/>
      <c r="E16" s="386"/>
      <c r="F16" s="387"/>
      <c r="G16" s="388">
        <f>'анализ и результаты анкетирован'!N9</f>
        <v>1</v>
      </c>
      <c r="H16" s="389"/>
      <c r="I16" s="380"/>
    </row>
    <row r="17" spans="1:9" ht="33" customHeight="1" x14ac:dyDescent="0.25">
      <c r="A17" s="53" t="s">
        <v>247</v>
      </c>
      <c r="B17" s="385" t="s">
        <v>248</v>
      </c>
      <c r="C17" s="386"/>
      <c r="D17" s="386"/>
      <c r="E17" s="386"/>
      <c r="F17" s="387"/>
      <c r="G17" s="388">
        <f>'исследование показателей'!H395</f>
        <v>1</v>
      </c>
      <c r="H17" s="389"/>
      <c r="I17" s="380"/>
    </row>
    <row r="18" spans="1:9" ht="24.6" customHeight="1" x14ac:dyDescent="0.25">
      <c r="A18" s="53" t="s">
        <v>260</v>
      </c>
      <c r="B18" s="385" t="s">
        <v>261</v>
      </c>
      <c r="C18" s="386"/>
      <c r="D18" s="386"/>
      <c r="E18" s="386"/>
      <c r="F18" s="387"/>
      <c r="G18" s="388">
        <f>'исследование показателей'!H419</f>
        <v>0.7</v>
      </c>
      <c r="H18" s="389"/>
      <c r="I18" s="380"/>
    </row>
    <row r="19" spans="1:9" ht="39.6" customHeight="1" x14ac:dyDescent="0.25">
      <c r="A19" s="53" t="s">
        <v>270</v>
      </c>
      <c r="B19" s="385" t="s">
        <v>272</v>
      </c>
      <c r="C19" s="386"/>
      <c r="D19" s="386"/>
      <c r="E19" s="386"/>
      <c r="F19" s="387"/>
      <c r="G19" s="388">
        <f>'анализ и результаты анкетирован'!N10</f>
        <v>1</v>
      </c>
      <c r="H19" s="389"/>
      <c r="I19" s="381"/>
    </row>
    <row r="20" spans="1:9" x14ac:dyDescent="0.25">
      <c r="A20" s="394" t="s">
        <v>273</v>
      </c>
      <c r="B20" s="153"/>
      <c r="C20" s="153"/>
      <c r="D20" s="153"/>
      <c r="E20" s="153"/>
      <c r="F20" s="154"/>
      <c r="G20" s="390">
        <f>G19+G18+G17+G16+G15</f>
        <v>6.3000000000000007</v>
      </c>
      <c r="H20" s="391"/>
      <c r="I20" s="5">
        <f>I14*G20/8</f>
        <v>0.15750000000000003</v>
      </c>
    </row>
    <row r="21" spans="1:9" ht="24.6" customHeight="1" x14ac:dyDescent="0.25">
      <c r="A21" s="396" t="s">
        <v>275</v>
      </c>
      <c r="B21" s="397"/>
      <c r="C21" s="397"/>
      <c r="D21" s="397"/>
      <c r="E21" s="397"/>
      <c r="F21" s="397"/>
      <c r="G21" s="397"/>
      <c r="H21" s="398"/>
      <c r="I21" s="5">
        <v>0.1</v>
      </c>
    </row>
    <row r="22" spans="1:9" ht="37.5" customHeight="1" x14ac:dyDescent="0.25">
      <c r="A22" s="53" t="s">
        <v>276</v>
      </c>
      <c r="B22" s="385" t="s">
        <v>277</v>
      </c>
      <c r="C22" s="386"/>
      <c r="D22" s="386"/>
      <c r="E22" s="386"/>
      <c r="F22" s="387"/>
      <c r="G22" s="388">
        <f>'анализ и результаты анкетирован'!N13+'исследование показателей'!H430</f>
        <v>1.5</v>
      </c>
      <c r="H22" s="389"/>
      <c r="I22" s="379"/>
    </row>
    <row r="23" spans="1:9" ht="28.5" customHeight="1" x14ac:dyDescent="0.25">
      <c r="A23" s="53" t="s">
        <v>278</v>
      </c>
      <c r="B23" s="385" t="s">
        <v>279</v>
      </c>
      <c r="C23" s="386"/>
      <c r="D23" s="386"/>
      <c r="E23" s="386"/>
      <c r="F23" s="387"/>
      <c r="G23" s="388">
        <f>'анализ и результаты анкетирован'!N14+'исследование показателей'!H430</f>
        <v>1.5</v>
      </c>
      <c r="H23" s="389"/>
      <c r="I23" s="380"/>
    </row>
    <row r="24" spans="1:9" ht="54" customHeight="1" x14ac:dyDescent="0.25">
      <c r="A24" s="53" t="s">
        <v>280</v>
      </c>
      <c r="B24" s="385" t="s">
        <v>281</v>
      </c>
      <c r="C24" s="386"/>
      <c r="D24" s="386"/>
      <c r="E24" s="386"/>
      <c r="F24" s="387"/>
      <c r="G24" s="388">
        <f>'исследование показателей'!H436</f>
        <v>1</v>
      </c>
      <c r="H24" s="389"/>
      <c r="I24" s="381"/>
    </row>
    <row r="25" spans="1:9" x14ac:dyDescent="0.25">
      <c r="A25" s="394" t="s">
        <v>282</v>
      </c>
      <c r="B25" s="153"/>
      <c r="C25" s="153"/>
      <c r="D25" s="153"/>
      <c r="E25" s="153"/>
      <c r="F25" s="154"/>
      <c r="G25" s="390">
        <f>G24+G23+G22</f>
        <v>4</v>
      </c>
      <c r="H25" s="391"/>
      <c r="I25" s="68">
        <f>I21*G25/3</f>
        <v>0.13333333333333333</v>
      </c>
    </row>
    <row r="26" spans="1:9" ht="25.15" customHeight="1" x14ac:dyDescent="0.25">
      <c r="A26" s="396" t="s">
        <v>283</v>
      </c>
      <c r="B26" s="397"/>
      <c r="C26" s="397"/>
      <c r="D26" s="397"/>
      <c r="E26" s="397"/>
      <c r="F26" s="397"/>
      <c r="G26" s="397"/>
      <c r="H26" s="398"/>
      <c r="I26" s="5">
        <v>0.4</v>
      </c>
    </row>
    <row r="27" spans="1:9" ht="34.5" customHeight="1" x14ac:dyDescent="0.25">
      <c r="A27" s="53" t="s">
        <v>286</v>
      </c>
      <c r="B27" s="385" t="s">
        <v>285</v>
      </c>
      <c r="C27" s="386"/>
      <c r="D27" s="386"/>
      <c r="E27" s="386"/>
      <c r="F27" s="387"/>
      <c r="G27" s="388">
        <f>'анализ и результаты анкетирован'!N17</f>
        <v>0.5</v>
      </c>
      <c r="H27" s="389"/>
      <c r="I27" s="379"/>
    </row>
    <row r="28" spans="1:9" ht="30.75" customHeight="1" x14ac:dyDescent="0.25">
      <c r="A28" s="53" t="s">
        <v>287</v>
      </c>
      <c r="B28" s="385" t="s">
        <v>288</v>
      </c>
      <c r="C28" s="386"/>
      <c r="D28" s="386"/>
      <c r="E28" s="386"/>
      <c r="F28" s="387"/>
      <c r="G28" s="388">
        <f>'анализ и результаты анкетирован'!N28</f>
        <v>1</v>
      </c>
      <c r="H28" s="389"/>
      <c r="I28" s="380"/>
    </row>
    <row r="29" spans="1:9" ht="35.65" customHeight="1" x14ac:dyDescent="0.25">
      <c r="A29" s="53" t="s">
        <v>290</v>
      </c>
      <c r="B29" s="385" t="s">
        <v>291</v>
      </c>
      <c r="C29" s="386"/>
      <c r="D29" s="386"/>
      <c r="E29" s="386"/>
      <c r="F29" s="387"/>
      <c r="G29" s="388">
        <f>'анализ и результаты анкетирован'!N29</f>
        <v>1</v>
      </c>
      <c r="H29" s="389"/>
      <c r="I29" s="380"/>
    </row>
    <row r="30" spans="1:9" ht="27" customHeight="1" x14ac:dyDescent="0.25">
      <c r="A30" s="53" t="s">
        <v>292</v>
      </c>
      <c r="B30" s="385" t="s">
        <v>302</v>
      </c>
      <c r="C30" s="386"/>
      <c r="D30" s="386"/>
      <c r="E30" s="386"/>
      <c r="F30" s="387"/>
      <c r="G30" s="388">
        <f>'исследование показателей'!H448</f>
        <v>1</v>
      </c>
      <c r="H30" s="389"/>
      <c r="I30" s="380"/>
    </row>
    <row r="31" spans="1:9" ht="40.15" customHeight="1" x14ac:dyDescent="0.25">
      <c r="A31" s="53" t="s">
        <v>303</v>
      </c>
      <c r="B31" s="385" t="s">
        <v>304</v>
      </c>
      <c r="C31" s="386"/>
      <c r="D31" s="386"/>
      <c r="E31" s="386"/>
      <c r="F31" s="387"/>
      <c r="G31" s="388">
        <f>'анализ и результаты анкетирован'!N30</f>
        <v>0.1</v>
      </c>
      <c r="H31" s="389"/>
      <c r="I31" s="381"/>
    </row>
    <row r="32" spans="1:9" x14ac:dyDescent="0.25">
      <c r="A32" s="394" t="s">
        <v>349</v>
      </c>
      <c r="B32" s="153"/>
      <c r="C32" s="153"/>
      <c r="D32" s="153"/>
      <c r="E32" s="153"/>
      <c r="F32" s="154"/>
      <c r="G32" s="390">
        <f>G31+G30+G29+G28+G27</f>
        <v>3.6</v>
      </c>
      <c r="H32" s="391"/>
      <c r="I32" s="68">
        <f>I26*G32/5</f>
        <v>0.28800000000000003</v>
      </c>
    </row>
    <row r="33" spans="1:9" ht="48" customHeight="1" x14ac:dyDescent="0.25">
      <c r="A33" s="400" t="s">
        <v>347</v>
      </c>
      <c r="B33" s="400"/>
      <c r="C33" s="400"/>
      <c r="D33" s="400"/>
      <c r="E33" s="400"/>
      <c r="F33" s="400"/>
      <c r="G33" s="400"/>
      <c r="H33" s="400"/>
      <c r="I33" s="5">
        <v>0.05</v>
      </c>
    </row>
    <row r="34" spans="1:9" ht="24.75" customHeight="1" x14ac:dyDescent="0.25">
      <c r="A34" s="95" t="s">
        <v>311</v>
      </c>
      <c r="B34" s="401" t="s">
        <v>312</v>
      </c>
      <c r="C34" s="401"/>
      <c r="D34" s="401"/>
      <c r="E34" s="401"/>
      <c r="F34" s="401"/>
      <c r="G34" s="402">
        <f>'исследование показателей'!H466</f>
        <v>2</v>
      </c>
      <c r="H34" s="402"/>
      <c r="I34" s="379"/>
    </row>
    <row r="35" spans="1:9" ht="28.5" customHeight="1" x14ac:dyDescent="0.25">
      <c r="A35" s="95" t="s">
        <v>321</v>
      </c>
      <c r="B35" s="401" t="s">
        <v>322</v>
      </c>
      <c r="C35" s="401"/>
      <c r="D35" s="401"/>
      <c r="E35" s="401"/>
      <c r="F35" s="401"/>
      <c r="G35" s="402">
        <f>'исследование показателей'!H477</f>
        <v>1</v>
      </c>
      <c r="H35" s="402"/>
      <c r="I35" s="380"/>
    </row>
    <row r="36" spans="1:9" x14ac:dyDescent="0.25">
      <c r="A36" s="95" t="s">
        <v>323</v>
      </c>
      <c r="B36" s="401" t="s">
        <v>324</v>
      </c>
      <c r="C36" s="401"/>
      <c r="D36" s="401"/>
      <c r="E36" s="401"/>
      <c r="F36" s="401"/>
      <c r="G36" s="402">
        <f>'исследование показателей'!H486</f>
        <v>1</v>
      </c>
      <c r="H36" s="402"/>
      <c r="I36" s="380"/>
    </row>
    <row r="37" spans="1:9" ht="27" customHeight="1" x14ac:dyDescent="0.25">
      <c r="A37" s="95" t="s">
        <v>325</v>
      </c>
      <c r="B37" s="401" t="s">
        <v>326</v>
      </c>
      <c r="C37" s="401"/>
      <c r="D37" s="401"/>
      <c r="E37" s="401"/>
      <c r="F37" s="401"/>
      <c r="G37" s="402">
        <f>'исследование показателей'!H496</f>
        <v>0</v>
      </c>
      <c r="H37" s="402"/>
      <c r="I37" s="380"/>
    </row>
    <row r="38" spans="1:9" ht="24.75" customHeight="1" x14ac:dyDescent="0.25">
      <c r="A38" s="95" t="s">
        <v>328</v>
      </c>
      <c r="B38" s="401" t="s">
        <v>327</v>
      </c>
      <c r="C38" s="401"/>
      <c r="D38" s="401"/>
      <c r="E38" s="401"/>
      <c r="F38" s="401"/>
      <c r="G38" s="402">
        <f>'исследование показателей'!H505</f>
        <v>1</v>
      </c>
      <c r="H38" s="402"/>
      <c r="I38" s="381"/>
    </row>
    <row r="39" spans="1:9" x14ac:dyDescent="0.25">
      <c r="A39" s="206" t="s">
        <v>348</v>
      </c>
      <c r="B39" s="207"/>
      <c r="C39" s="207"/>
      <c r="D39" s="207"/>
      <c r="E39" s="207"/>
      <c r="F39" s="208"/>
      <c r="G39" s="403">
        <f>SUM(G34:G38)</f>
        <v>5</v>
      </c>
      <c r="H39" s="300"/>
      <c r="I39" s="68">
        <f>I33*G39/6</f>
        <v>4.1666666666666664E-2</v>
      </c>
    </row>
    <row r="40" spans="1:9" x14ac:dyDescent="0.25">
      <c r="A40" s="404" t="s">
        <v>329</v>
      </c>
      <c r="B40" s="404"/>
      <c r="C40" s="404"/>
      <c r="D40" s="404"/>
      <c r="E40" s="404"/>
      <c r="F40" s="404"/>
      <c r="G40" s="404"/>
      <c r="H40" s="404"/>
      <c r="I40" s="383">
        <v>0.1</v>
      </c>
    </row>
    <row r="41" spans="1:9" ht="12.75" customHeight="1" x14ac:dyDescent="0.25">
      <c r="A41" s="404"/>
      <c r="B41" s="404"/>
      <c r="C41" s="404"/>
      <c r="D41" s="404"/>
      <c r="E41" s="404"/>
      <c r="F41" s="404"/>
      <c r="G41" s="404"/>
      <c r="H41" s="404"/>
      <c r="I41" s="384"/>
    </row>
    <row r="42" spans="1:9" x14ac:dyDescent="0.25">
      <c r="A42" s="95" t="s">
        <v>331</v>
      </c>
      <c r="B42" s="405" t="s">
        <v>330</v>
      </c>
      <c r="C42" s="405"/>
      <c r="D42" s="405"/>
      <c r="E42" s="405"/>
      <c r="F42" s="405"/>
      <c r="G42" s="402">
        <f>'исследование показателей'!H517</f>
        <v>0.5</v>
      </c>
      <c r="H42" s="402"/>
      <c r="I42" s="379"/>
    </row>
    <row r="43" spans="1:9" x14ac:dyDescent="0.25">
      <c r="A43" s="95" t="s">
        <v>333</v>
      </c>
      <c r="B43" s="401" t="s">
        <v>337</v>
      </c>
      <c r="C43" s="401"/>
      <c r="D43" s="401"/>
      <c r="E43" s="401"/>
      <c r="F43" s="401"/>
      <c r="G43" s="402">
        <f>'исследование показателей'!H525</f>
        <v>1</v>
      </c>
      <c r="H43" s="402"/>
      <c r="I43" s="380"/>
    </row>
    <row r="44" spans="1:9" x14ac:dyDescent="0.25">
      <c r="A44" s="95" t="s">
        <v>339</v>
      </c>
      <c r="B44" s="401" t="s">
        <v>332</v>
      </c>
      <c r="C44" s="401"/>
      <c r="D44" s="401"/>
      <c r="E44" s="401"/>
      <c r="F44" s="401"/>
      <c r="G44" s="402">
        <f>'исследование показателей'!H533</f>
        <v>1</v>
      </c>
      <c r="H44" s="402"/>
      <c r="I44" s="380"/>
    </row>
    <row r="45" spans="1:9" x14ac:dyDescent="0.25">
      <c r="A45" s="95" t="s">
        <v>335</v>
      </c>
      <c r="B45" s="401" t="s">
        <v>334</v>
      </c>
      <c r="C45" s="401"/>
      <c r="D45" s="401"/>
      <c r="E45" s="401"/>
      <c r="F45" s="401"/>
      <c r="G45" s="402">
        <f>'исследование показателей'!H542</f>
        <v>1</v>
      </c>
      <c r="H45" s="402"/>
      <c r="I45" s="380"/>
    </row>
    <row r="46" spans="1:9" x14ac:dyDescent="0.25">
      <c r="A46" s="95" t="s">
        <v>341</v>
      </c>
      <c r="B46" s="401" t="s">
        <v>336</v>
      </c>
      <c r="C46" s="401"/>
      <c r="D46" s="401"/>
      <c r="E46" s="401"/>
      <c r="F46" s="401"/>
      <c r="G46" s="402">
        <f>'исследование показателей'!H551</f>
        <v>0</v>
      </c>
      <c r="H46" s="402"/>
      <c r="I46" s="381"/>
    </row>
    <row r="47" spans="1:9" x14ac:dyDescent="0.25">
      <c r="A47" s="206" t="s">
        <v>350</v>
      </c>
      <c r="B47" s="207"/>
      <c r="C47" s="207"/>
      <c r="D47" s="207"/>
      <c r="E47" s="207"/>
      <c r="F47" s="208"/>
      <c r="G47" s="403">
        <f>SUM(G42:G46)</f>
        <v>3.5</v>
      </c>
      <c r="H47" s="300"/>
      <c r="I47" s="5">
        <f>I40*G47/5</f>
        <v>7.0000000000000007E-2</v>
      </c>
    </row>
    <row r="48" spans="1:9" ht="34.5" customHeight="1" x14ac:dyDescent="0.25">
      <c r="A48" s="406" t="s">
        <v>342</v>
      </c>
      <c r="B48" s="406"/>
      <c r="C48" s="406"/>
      <c r="D48" s="406"/>
      <c r="E48" s="406"/>
      <c r="F48" s="406"/>
      <c r="G48" s="406"/>
      <c r="H48" s="406"/>
      <c r="I48" s="5">
        <v>0.05</v>
      </c>
    </row>
    <row r="49" spans="1:9" ht="37.5" customHeight="1" x14ac:dyDescent="0.25">
      <c r="A49" s="95" t="s">
        <v>351</v>
      </c>
      <c r="B49" s="401" t="s">
        <v>343</v>
      </c>
      <c r="C49" s="401"/>
      <c r="D49" s="401"/>
      <c r="E49" s="401"/>
      <c r="F49" s="401"/>
      <c r="G49" s="402">
        <f>'исследование показателей'!H566</f>
        <v>0</v>
      </c>
      <c r="H49" s="402"/>
      <c r="I49" s="5"/>
    </row>
    <row r="50" spans="1:9" x14ac:dyDescent="0.25">
      <c r="A50" s="206" t="s">
        <v>352</v>
      </c>
      <c r="B50" s="207"/>
      <c r="C50" s="207"/>
      <c r="D50" s="207"/>
      <c r="E50" s="207"/>
      <c r="F50" s="208"/>
      <c r="G50" s="403">
        <f>G49</f>
        <v>0</v>
      </c>
      <c r="H50" s="300"/>
      <c r="I50" s="5">
        <f>I48*G50/1</f>
        <v>0</v>
      </c>
    </row>
    <row r="52" spans="1:9" x14ac:dyDescent="0.25">
      <c r="F52" s="382" t="s">
        <v>381</v>
      </c>
      <c r="G52" s="382"/>
      <c r="H52" s="382"/>
      <c r="I52" s="124">
        <f>I50+I47+I39+I32+I25+I20+I13</f>
        <v>0.79050000000000009</v>
      </c>
    </row>
    <row r="54" spans="1:9" x14ac:dyDescent="0.25">
      <c r="B54" t="s">
        <v>382</v>
      </c>
    </row>
    <row r="55" spans="1:9" x14ac:dyDescent="0.25">
      <c r="B55" t="s">
        <v>412</v>
      </c>
      <c r="H55" t="s">
        <v>411</v>
      </c>
    </row>
  </sheetData>
  <mergeCells count="94">
    <mergeCell ref="A50:F50"/>
    <mergeCell ref="G50:H50"/>
    <mergeCell ref="A47:F47"/>
    <mergeCell ref="G47:H47"/>
    <mergeCell ref="A48:H48"/>
    <mergeCell ref="B49:F49"/>
    <mergeCell ref="G49:H49"/>
    <mergeCell ref="B44:F44"/>
    <mergeCell ref="B45:F45"/>
    <mergeCell ref="B46:F46"/>
    <mergeCell ref="G42:H42"/>
    <mergeCell ref="G43:H43"/>
    <mergeCell ref="G44:H44"/>
    <mergeCell ref="G45:H45"/>
    <mergeCell ref="G46:H46"/>
    <mergeCell ref="A39:F39"/>
    <mergeCell ref="G39:H39"/>
    <mergeCell ref="A40:H41"/>
    <mergeCell ref="B42:F42"/>
    <mergeCell ref="B43:F43"/>
    <mergeCell ref="B38:F38"/>
    <mergeCell ref="G34:H34"/>
    <mergeCell ref="G35:H35"/>
    <mergeCell ref="G36:H36"/>
    <mergeCell ref="G37:H37"/>
    <mergeCell ref="G38:H38"/>
    <mergeCell ref="A33:H33"/>
    <mergeCell ref="B34:F34"/>
    <mergeCell ref="B35:F35"/>
    <mergeCell ref="B36:F36"/>
    <mergeCell ref="B37:F37"/>
    <mergeCell ref="G31:H31"/>
    <mergeCell ref="A2:H2"/>
    <mergeCell ref="A13:F13"/>
    <mergeCell ref="A14:H14"/>
    <mergeCell ref="A20:F20"/>
    <mergeCell ref="A21:H21"/>
    <mergeCell ref="A26:H26"/>
    <mergeCell ref="G27:H27"/>
    <mergeCell ref="G28:H28"/>
    <mergeCell ref="G29:H29"/>
    <mergeCell ref="G30:H30"/>
    <mergeCell ref="B19:F19"/>
    <mergeCell ref="G4:H4"/>
    <mergeCell ref="B4:F4"/>
    <mergeCell ref="B6:F6"/>
    <mergeCell ref="B7:F7"/>
    <mergeCell ref="A32:F32"/>
    <mergeCell ref="G32:H32"/>
    <mergeCell ref="B9:F9"/>
    <mergeCell ref="B10:F10"/>
    <mergeCell ref="B11:F11"/>
    <mergeCell ref="G15:H15"/>
    <mergeCell ref="G16:H16"/>
    <mergeCell ref="G17:H17"/>
    <mergeCell ref="G18:H18"/>
    <mergeCell ref="G19:H19"/>
    <mergeCell ref="G20:H20"/>
    <mergeCell ref="G22:H22"/>
    <mergeCell ref="G23:H23"/>
    <mergeCell ref="G24:H24"/>
    <mergeCell ref="G25:H25"/>
    <mergeCell ref="A25:F25"/>
    <mergeCell ref="B8:F8"/>
    <mergeCell ref="A5:H5"/>
    <mergeCell ref="G6:H6"/>
    <mergeCell ref="G7:H7"/>
    <mergeCell ref="G8:H8"/>
    <mergeCell ref="G9:H9"/>
    <mergeCell ref="G10:H10"/>
    <mergeCell ref="G11:H11"/>
    <mergeCell ref="G12:H12"/>
    <mergeCell ref="G13:H13"/>
    <mergeCell ref="B12:F12"/>
    <mergeCell ref="B15:F15"/>
    <mergeCell ref="B16:F16"/>
    <mergeCell ref="B17:F17"/>
    <mergeCell ref="B18:F18"/>
    <mergeCell ref="I15:I19"/>
    <mergeCell ref="I6:I12"/>
    <mergeCell ref="F52:H52"/>
    <mergeCell ref="I40:I41"/>
    <mergeCell ref="I42:I46"/>
    <mergeCell ref="I34:I38"/>
    <mergeCell ref="I27:I31"/>
    <mergeCell ref="I22:I24"/>
    <mergeCell ref="B27:F27"/>
    <mergeCell ref="B28:F28"/>
    <mergeCell ref="B29:F29"/>
    <mergeCell ref="B30:F30"/>
    <mergeCell ref="B31:F31"/>
    <mergeCell ref="B22:F22"/>
    <mergeCell ref="B23:F23"/>
    <mergeCell ref="B24:F2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topLeftCell="A8" zoomScaleNormal="100" workbookViewId="0">
      <selection activeCell="A23" sqref="A23"/>
    </sheetView>
  </sheetViews>
  <sheetFormatPr defaultRowHeight="15.75" x14ac:dyDescent="0.25"/>
  <cols>
    <col min="10" max="10" width="18.5" customWidth="1"/>
  </cols>
  <sheetData>
    <row r="2" spans="1:10" ht="20.25" x14ac:dyDescent="0.25">
      <c r="A2" s="407" t="s">
        <v>306</v>
      </c>
      <c r="B2" s="408"/>
      <c r="C2" s="408"/>
      <c r="D2" s="408"/>
      <c r="E2" s="408"/>
      <c r="F2" s="408"/>
      <c r="G2" s="408"/>
      <c r="H2" s="408"/>
      <c r="I2" s="408"/>
      <c r="J2" s="76"/>
    </row>
    <row r="3" spans="1:10" ht="23.25" x14ac:dyDescent="0.35">
      <c r="C3" s="413"/>
      <c r="D3" s="413"/>
      <c r="E3" s="413"/>
      <c r="F3" s="413"/>
    </row>
    <row r="5" spans="1:10" ht="21.75" customHeight="1" x14ac:dyDescent="0.25">
      <c r="A5" s="411" t="s">
        <v>446</v>
      </c>
      <c r="B5" s="412"/>
      <c r="C5" s="412"/>
      <c r="D5" s="412"/>
      <c r="E5" s="412"/>
      <c r="F5" s="412"/>
      <c r="G5" s="412"/>
      <c r="H5" s="412"/>
      <c r="I5" s="412"/>
      <c r="J5" s="34"/>
    </row>
    <row r="6" spans="1:10" ht="3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ht="3" customHeight="1" x14ac:dyDescent="0.25">
      <c r="A7" s="74"/>
      <c r="B7" s="73"/>
      <c r="C7" s="73"/>
      <c r="D7" s="73"/>
      <c r="E7" s="73"/>
      <c r="F7" s="73"/>
      <c r="G7" s="73"/>
      <c r="H7" s="73"/>
      <c r="I7" s="73"/>
      <c r="J7" s="73"/>
    </row>
    <row r="8" spans="1:10" ht="36.75" customHeight="1" x14ac:dyDescent="0.25">
      <c r="A8" s="411" t="s">
        <v>463</v>
      </c>
      <c r="B8" s="412"/>
      <c r="C8" s="412"/>
      <c r="D8" s="412"/>
      <c r="E8" s="412"/>
      <c r="F8" s="412"/>
      <c r="G8" s="412"/>
      <c r="H8" s="412"/>
      <c r="I8" s="412"/>
      <c r="J8" s="73"/>
    </row>
    <row r="9" spans="1:10" ht="2.2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3.75" customHeight="1" x14ac:dyDescent="0.25">
      <c r="A10" s="75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22.5" customHeight="1" x14ac:dyDescent="0.25">
      <c r="A11" s="164" t="s">
        <v>449</v>
      </c>
      <c r="B11" s="330"/>
      <c r="C11" s="330"/>
      <c r="D11" s="330"/>
      <c r="E11" s="330"/>
      <c r="F11" s="330"/>
      <c r="G11" s="330"/>
      <c r="H11" s="330"/>
      <c r="I11" s="330"/>
      <c r="J11" s="30"/>
    </row>
    <row r="12" spans="1:10" ht="5.2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3" customHeight="1" x14ac:dyDescent="0.25">
      <c r="A13" s="75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36.75" customHeight="1" x14ac:dyDescent="0.25">
      <c r="A14" s="409" t="s">
        <v>464</v>
      </c>
      <c r="B14" s="410"/>
      <c r="C14" s="410"/>
      <c r="D14" s="410"/>
      <c r="E14" s="410"/>
      <c r="F14" s="410"/>
      <c r="G14" s="410"/>
      <c r="H14" s="410"/>
      <c r="I14" s="410"/>
      <c r="J14" s="30"/>
    </row>
    <row r="15" spans="1:10" ht="3.75" customHeight="1" x14ac:dyDescent="0.25"/>
    <row r="16" spans="1:10" ht="4.5" customHeight="1" x14ac:dyDescent="0.25"/>
    <row r="17" spans="1:9" ht="18" customHeight="1" x14ac:dyDescent="0.25">
      <c r="A17" t="s">
        <v>465</v>
      </c>
    </row>
    <row r="18" spans="1:9" ht="4.5" customHeight="1" x14ac:dyDescent="0.25"/>
    <row r="19" spans="1:9" ht="3.75" customHeight="1" x14ac:dyDescent="0.25">
      <c r="A19" s="330" t="s">
        <v>453</v>
      </c>
      <c r="B19" s="330"/>
      <c r="C19" s="330"/>
      <c r="D19" s="330"/>
      <c r="E19" s="330"/>
      <c r="F19" s="330"/>
      <c r="G19" s="330"/>
      <c r="H19" s="330"/>
      <c r="I19" s="330"/>
    </row>
    <row r="20" spans="1:9" ht="24" customHeight="1" x14ac:dyDescent="0.25">
      <c r="A20" t="s">
        <v>466</v>
      </c>
    </row>
    <row r="21" spans="1:9" ht="3" customHeight="1" x14ac:dyDescent="0.25"/>
    <row r="22" spans="1:9" ht="4.5" customHeight="1" x14ac:dyDescent="0.25">
      <c r="A22" s="330" t="s">
        <v>456</v>
      </c>
      <c r="B22" s="330"/>
      <c r="C22" s="330"/>
      <c r="D22" s="330"/>
      <c r="E22" s="330"/>
      <c r="F22" s="330"/>
      <c r="G22" s="330"/>
      <c r="H22" s="330"/>
      <c r="I22" s="330"/>
    </row>
    <row r="23" spans="1:9" ht="38.25" customHeight="1" x14ac:dyDescent="0.25">
      <c r="A23" s="139" t="s">
        <v>467</v>
      </c>
    </row>
    <row r="24" spans="1:9" ht="4.5" customHeight="1" x14ac:dyDescent="0.25"/>
    <row r="25" spans="1:9" ht="1.5" customHeight="1" x14ac:dyDescent="0.25"/>
    <row r="26" spans="1:9" ht="3.75" customHeight="1" x14ac:dyDescent="0.25">
      <c r="B26" s="137"/>
      <c r="C26" s="137"/>
      <c r="D26" s="137"/>
      <c r="E26" s="137"/>
      <c r="F26" s="137"/>
      <c r="G26" s="137"/>
      <c r="H26" s="137"/>
      <c r="I26" s="137"/>
    </row>
    <row r="27" spans="1:9" ht="3" customHeight="1" x14ac:dyDescent="0.25">
      <c r="A27" s="137"/>
    </row>
    <row r="28" spans="1:9" ht="1.5" customHeight="1" x14ac:dyDescent="0.25"/>
    <row r="29" spans="1:9" ht="1.5" customHeight="1" x14ac:dyDescent="0.25"/>
    <row r="30" spans="1:9" hidden="1" x14ac:dyDescent="0.25"/>
    <row r="31" spans="1:9" hidden="1" x14ac:dyDescent="0.25"/>
    <row r="32" spans="1:9" ht="15.75" hidden="1" customHeight="1" x14ac:dyDescent="0.25">
      <c r="B32" s="138"/>
      <c r="C32" s="138"/>
      <c r="D32" s="138"/>
      <c r="E32" s="138"/>
      <c r="F32" s="138"/>
      <c r="G32" s="138"/>
      <c r="H32" s="138"/>
      <c r="I32" s="138"/>
    </row>
    <row r="33" spans="1:9" hidden="1" x14ac:dyDescent="0.25">
      <c r="A33" s="138"/>
    </row>
    <row r="34" spans="1:9" ht="6" customHeight="1" x14ac:dyDescent="0.25"/>
    <row r="35" spans="1:9" ht="15.75" hidden="1" customHeight="1" x14ac:dyDescent="0.25">
      <c r="B35" s="138"/>
      <c r="C35" s="138"/>
      <c r="D35" s="138"/>
      <c r="E35" s="138"/>
      <c r="F35" s="138"/>
      <c r="G35" s="138"/>
      <c r="H35" s="138"/>
      <c r="I35" s="138"/>
    </row>
    <row r="36" spans="1:9" x14ac:dyDescent="0.25">
      <c r="A36" s="138"/>
    </row>
    <row r="37" spans="1:9" ht="14.65" customHeight="1" x14ac:dyDescent="0.25">
      <c r="B37" s="136"/>
      <c r="D37" s="146" t="s">
        <v>457</v>
      </c>
      <c r="E37" s="146"/>
      <c r="F37" s="146"/>
      <c r="G37" s="146"/>
      <c r="I37" s="83"/>
    </row>
    <row r="38" spans="1:9" ht="16.5" x14ac:dyDescent="0.25">
      <c r="A38" s="136" t="s">
        <v>1</v>
      </c>
      <c r="B38" s="33"/>
      <c r="D38" s="142" t="s">
        <v>2</v>
      </c>
      <c r="E38" s="142"/>
      <c r="F38" s="142"/>
      <c r="G38" s="142"/>
      <c r="I38" s="84" t="s">
        <v>310</v>
      </c>
    </row>
    <row r="39" spans="1:9" ht="16.5" x14ac:dyDescent="0.25">
      <c r="A39" s="33"/>
      <c r="B39" s="33"/>
      <c r="I39" s="57"/>
    </row>
    <row r="40" spans="1:9" ht="16.5" x14ac:dyDescent="0.25">
      <c r="A40" s="33"/>
      <c r="B40" s="33"/>
      <c r="I40" s="57"/>
    </row>
    <row r="41" spans="1:9" ht="16.5" x14ac:dyDescent="0.25">
      <c r="A41" s="33"/>
      <c r="B41" s="136"/>
      <c r="D41" s="146" t="s">
        <v>458</v>
      </c>
      <c r="E41" s="146"/>
      <c r="F41" s="146"/>
      <c r="G41" s="146"/>
      <c r="I41" s="83"/>
    </row>
    <row r="42" spans="1:9" ht="16.5" x14ac:dyDescent="0.25">
      <c r="A42" s="136" t="s">
        <v>1</v>
      </c>
      <c r="D42" s="142" t="s">
        <v>2</v>
      </c>
      <c r="E42" s="142"/>
      <c r="F42" s="142"/>
      <c r="G42" s="142"/>
      <c r="I42" s="85" t="s">
        <v>310</v>
      </c>
    </row>
    <row r="45" spans="1:9" x14ac:dyDescent="0.25">
      <c r="B45" t="s">
        <v>412</v>
      </c>
      <c r="E45" t="s">
        <v>411</v>
      </c>
      <c r="I45" s="83"/>
    </row>
    <row r="46" spans="1:9" x14ac:dyDescent="0.25">
      <c r="I46" s="85" t="s">
        <v>310</v>
      </c>
    </row>
  </sheetData>
  <mergeCells count="12">
    <mergeCell ref="A2:I2"/>
    <mergeCell ref="D37:G37"/>
    <mergeCell ref="A11:I11"/>
    <mergeCell ref="A14:I14"/>
    <mergeCell ref="A19:I19"/>
    <mergeCell ref="A22:I22"/>
    <mergeCell ref="A5:I5"/>
    <mergeCell ref="C3:F3"/>
    <mergeCell ref="A8:I8"/>
    <mergeCell ref="D41:G41"/>
    <mergeCell ref="D42:G42"/>
    <mergeCell ref="D38:G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исследование показателей</vt:lpstr>
      <vt:lpstr>анализ и результаты анкетирован</vt:lpstr>
      <vt:lpstr>сводный результат</vt:lpstr>
      <vt:lpstr>предложения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Егерева Юлия Викторовна</dc:creator>
  <cp:lastModifiedBy>Света</cp:lastModifiedBy>
  <cp:lastPrinted>2015-11-12T07:10:47Z</cp:lastPrinted>
  <dcterms:created xsi:type="dcterms:W3CDTF">2015-09-15T12:15:22Z</dcterms:created>
  <dcterms:modified xsi:type="dcterms:W3CDTF">2015-11-12T07:13:38Z</dcterms:modified>
</cp:coreProperties>
</file>